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ACJA POSTĘPOWAŃ\2017\Daniel\16_Rozbudowa drogi wojewodzkiej nr 203\1\Na stronę\"/>
    </mc:Choice>
  </mc:AlternateContent>
  <bookViews>
    <workbookView xWindow="0" yWindow="0" windowWidth="18870" windowHeight="7815" activeTab="1"/>
  </bookViews>
  <sheets>
    <sheet name="DW203-KObWYCIN białeCeny" sheetId="2" r:id="rId1"/>
    <sheet name="KO 2017.12.06" sheetId="3" r:id="rId2"/>
  </sheets>
  <calcPr calcId="152511"/>
  <fileRecoveryPr autoRecover="0"/>
</workbook>
</file>

<file path=xl/calcChain.xml><?xml version="1.0" encoding="utf-8"?>
<calcChain xmlns="http://schemas.openxmlformats.org/spreadsheetml/2006/main">
  <c r="G621" i="3" l="1"/>
  <c r="G620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36" i="3"/>
  <c r="G535" i="3"/>
  <c r="G534" i="3"/>
  <c r="G533" i="3"/>
  <c r="E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493" i="3"/>
  <c r="E493" i="3"/>
  <c r="G492" i="3"/>
  <c r="E492" i="3"/>
  <c r="G491" i="3"/>
  <c r="G490" i="3"/>
  <c r="G489" i="3"/>
  <c r="G485" i="3"/>
  <c r="G484" i="3"/>
  <c r="G475" i="3"/>
  <c r="G474" i="3"/>
  <c r="G473" i="3"/>
  <c r="G472" i="3"/>
  <c r="G471" i="3"/>
  <c r="G470" i="3"/>
  <c r="G461" i="3"/>
  <c r="G460" i="3"/>
  <c r="G459" i="3"/>
  <c r="G458" i="3"/>
  <c r="G457" i="3"/>
  <c r="G456" i="3"/>
  <c r="G455" i="3"/>
  <c r="G454" i="3"/>
  <c r="G453" i="3"/>
  <c r="G452" i="3"/>
  <c r="G451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55" i="3"/>
  <c r="G354" i="3"/>
  <c r="G353" i="3"/>
  <c r="G350" i="3"/>
  <c r="E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1" i="3"/>
  <c r="G320" i="3"/>
  <c r="G319" i="3"/>
  <c r="G318" i="3"/>
  <c r="G317" i="3"/>
  <c r="G316" i="3"/>
  <c r="G313" i="3"/>
  <c r="E313" i="3"/>
  <c r="G312" i="3"/>
  <c r="G311" i="3"/>
  <c r="G310" i="3"/>
  <c r="G309" i="3"/>
  <c r="G308" i="3"/>
  <c r="G307" i="3"/>
  <c r="G306" i="3"/>
  <c r="G303" i="3"/>
  <c r="G302" i="3"/>
  <c r="G301" i="3"/>
  <c r="G300" i="3"/>
  <c r="G299" i="3"/>
  <c r="G298" i="3"/>
  <c r="G297" i="3"/>
  <c r="G294" i="3"/>
  <c r="E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75" i="3"/>
  <c r="G174" i="3"/>
  <c r="G173" i="3"/>
  <c r="G172" i="3"/>
  <c r="G171" i="3"/>
  <c r="G170" i="3"/>
  <c r="G169" i="3"/>
  <c r="G168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A13" i="3"/>
  <c r="G11" i="3"/>
  <c r="G8" i="3"/>
  <c r="G7" i="3"/>
  <c r="G476" i="3" l="1"/>
  <c r="E630" i="3" s="1"/>
  <c r="G314" i="3"/>
  <c r="G267" i="3"/>
  <c r="G176" i="3"/>
  <c r="G208" i="3"/>
  <c r="G322" i="3"/>
  <c r="G356" i="3"/>
  <c r="G295" i="3"/>
  <c r="G304" i="3"/>
  <c r="G486" i="3"/>
  <c r="G495" i="3" s="1"/>
  <c r="E631" i="3" s="1"/>
  <c r="G494" i="3"/>
  <c r="G622" i="3"/>
  <c r="E635" i="3" s="1"/>
  <c r="G161" i="3"/>
  <c r="E626" i="3" s="1"/>
  <c r="G237" i="3"/>
  <c r="G351" i="3"/>
  <c r="G445" i="3"/>
  <c r="A14" i="3"/>
  <c r="G403" i="3"/>
  <c r="G615" i="3"/>
  <c r="E634" i="3" s="1"/>
  <c r="G462" i="3"/>
  <c r="G537" i="3"/>
  <c r="E633" i="3" s="1"/>
  <c r="G357" i="3" l="1"/>
  <c r="E628" i="3" s="1"/>
  <c r="G268" i="3"/>
  <c r="E627" i="3" s="1"/>
  <c r="G634" i="3"/>
  <c r="G463" i="3"/>
  <c r="E629" i="3" s="1"/>
  <c r="E636" i="3" s="1"/>
  <c r="A15" i="3"/>
  <c r="G631" i="3" l="1"/>
  <c r="E638" i="3"/>
  <c r="E637" i="3"/>
  <c r="A16" i="3"/>
  <c r="A13" i="2"/>
  <c r="A17" i="3" l="1"/>
  <c r="G620" i="2"/>
  <c r="G619" i="2"/>
  <c r="G621" i="2" s="1"/>
  <c r="E634" i="2" s="1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614" i="2" s="1"/>
  <c r="E633" i="2" s="1"/>
  <c r="G535" i="2"/>
  <c r="G534" i="2"/>
  <c r="G533" i="2"/>
  <c r="G532" i="2"/>
  <c r="E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492" i="2"/>
  <c r="E492" i="2"/>
  <c r="G491" i="2"/>
  <c r="E491" i="2"/>
  <c r="G490" i="2"/>
  <c r="G489" i="2"/>
  <c r="G488" i="2"/>
  <c r="G493" i="2" s="1"/>
  <c r="G484" i="2"/>
  <c r="G483" i="2"/>
  <c r="G474" i="2"/>
  <c r="G473" i="2"/>
  <c r="G472" i="2"/>
  <c r="G471" i="2"/>
  <c r="G470" i="2"/>
  <c r="G469" i="2"/>
  <c r="G460" i="2"/>
  <c r="G459" i="2"/>
  <c r="G458" i="2"/>
  <c r="G457" i="2"/>
  <c r="G456" i="2"/>
  <c r="G455" i="2"/>
  <c r="G454" i="2"/>
  <c r="G453" i="2"/>
  <c r="G452" i="2"/>
  <c r="G451" i="2"/>
  <c r="G450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54" i="2"/>
  <c r="G353" i="2"/>
  <c r="G352" i="2"/>
  <c r="G349" i="2"/>
  <c r="E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0" i="2"/>
  <c r="G319" i="2"/>
  <c r="G318" i="2"/>
  <c r="G317" i="2"/>
  <c r="G316" i="2"/>
  <c r="G315" i="2"/>
  <c r="G312" i="2"/>
  <c r="E312" i="2"/>
  <c r="G311" i="2"/>
  <c r="G310" i="2"/>
  <c r="G309" i="2"/>
  <c r="G308" i="2"/>
  <c r="G307" i="2"/>
  <c r="G306" i="2"/>
  <c r="G305" i="2"/>
  <c r="G302" i="2"/>
  <c r="G301" i="2"/>
  <c r="G300" i="2"/>
  <c r="G299" i="2"/>
  <c r="G298" i="2"/>
  <c r="G297" i="2"/>
  <c r="G296" i="2"/>
  <c r="G293" i="2"/>
  <c r="E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74" i="2"/>
  <c r="G173" i="2"/>
  <c r="G172" i="2"/>
  <c r="G171" i="2"/>
  <c r="G170" i="2"/>
  <c r="G169" i="2"/>
  <c r="G168" i="2"/>
  <c r="G167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8" i="2"/>
  <c r="G7" i="2"/>
  <c r="G294" i="2" l="1"/>
  <c r="G355" i="2"/>
  <c r="G444" i="2"/>
  <c r="G175" i="2"/>
  <c r="G236" i="2"/>
  <c r="G485" i="2"/>
  <c r="A18" i="3"/>
  <c r="G160" i="2"/>
  <c r="E625" i="2" s="1"/>
  <c r="G266" i="2"/>
  <c r="G494" i="2"/>
  <c r="E630" i="2" s="1"/>
  <c r="G536" i="2"/>
  <c r="E632" i="2" s="1"/>
  <c r="G633" i="2" s="1"/>
  <c r="A14" i="2"/>
  <c r="A15" i="2" s="1"/>
  <c r="A16" i="2" s="1"/>
  <c r="A17" i="2" s="1"/>
  <c r="A18" i="2" s="1"/>
  <c r="A19" i="2" s="1"/>
  <c r="G207" i="2"/>
  <c r="G303" i="2"/>
  <c r="G313" i="2"/>
  <c r="G321" i="2"/>
  <c r="G356" i="2" s="1"/>
  <c r="E627" i="2" s="1"/>
  <c r="G350" i="2"/>
  <c r="G402" i="2"/>
  <c r="G461" i="2"/>
  <c r="G462" i="2" s="1"/>
  <c r="E628" i="2" s="1"/>
  <c r="G475" i="2"/>
  <c r="E629" i="2" s="1"/>
  <c r="A19" i="3" l="1"/>
  <c r="G267" i="2"/>
  <c r="E626" i="2" s="1"/>
  <c r="A20" i="2"/>
  <c r="A20" i="3" l="1"/>
  <c r="A21" i="2"/>
  <c r="E635" i="2"/>
  <c r="G630" i="2"/>
  <c r="A23" i="2"/>
  <c r="A21" i="3" l="1"/>
  <c r="A24" i="2"/>
  <c r="E637" i="2"/>
  <c r="E636" i="2"/>
  <c r="A23" i="3" l="1"/>
  <c r="A24" i="3" s="1"/>
  <c r="A25" i="2"/>
  <c r="A25" i="3" l="1"/>
  <c r="A26" i="2"/>
  <c r="A28" i="2" s="1"/>
  <c r="A30" i="2" l="1"/>
  <c r="A31" i="2" s="1"/>
  <c r="A32" i="2" s="1"/>
  <c r="A33" i="2" s="1"/>
  <c r="A34" i="2" s="1"/>
  <c r="A36" i="2" s="1"/>
  <c r="A26" i="3"/>
  <c r="A28" i="3" l="1"/>
  <c r="A37" i="2"/>
  <c r="A38" i="2" l="1"/>
  <c r="A39" i="2" s="1"/>
  <c r="A30" i="3"/>
  <c r="A31" i="3" s="1"/>
  <c r="A40" i="2" l="1"/>
  <c r="A32" i="3"/>
  <c r="A33" i="3" s="1"/>
  <c r="A34" i="3" s="1"/>
  <c r="A36" i="3" s="1"/>
  <c r="A38" i="3" s="1"/>
  <c r="A41" i="2" l="1"/>
  <c r="A44" i="2"/>
  <c r="A48" i="2" s="1"/>
  <c r="A50" i="2" s="1"/>
  <c r="A51" i="2" s="1"/>
  <c r="A52" i="2" s="1"/>
  <c r="A53" i="2" s="1"/>
  <c r="A46" i="2"/>
  <c r="A39" i="3" l="1"/>
  <c r="A40" i="3" s="1"/>
  <c r="A56" i="2"/>
  <c r="A41" i="3" l="1"/>
  <c r="A57" i="2"/>
  <c r="A58" i="2" s="1"/>
  <c r="A59" i="2" s="1"/>
  <c r="A42" i="3" l="1"/>
  <c r="A45" i="3"/>
  <c r="A60" i="2"/>
  <c r="A47" i="3" l="1"/>
  <c r="A49" i="3" s="1"/>
  <c r="A61" i="2"/>
  <c r="A51" i="3" l="1"/>
  <c r="A62" i="2"/>
  <c r="A52" i="3" l="1"/>
  <c r="A64" i="2"/>
  <c r="A53" i="3" l="1"/>
  <c r="A67" i="2"/>
  <c r="A54" i="3" l="1"/>
  <c r="A57" i="3"/>
  <c r="A68" i="2"/>
  <c r="A58" i="3" l="1"/>
  <c r="A59" i="3" s="1"/>
  <c r="A70" i="2"/>
  <c r="A60" i="3" l="1"/>
  <c r="A71" i="2"/>
  <c r="A73" i="2" s="1"/>
  <c r="A61" i="3" l="1"/>
  <c r="A62" i="3" s="1"/>
  <c r="A74" i="2"/>
  <c r="A75" i="2" s="1"/>
  <c r="A63" i="3" l="1"/>
  <c r="A65" i="3"/>
  <c r="A68" i="3" s="1"/>
  <c r="A76" i="2"/>
  <c r="A69" i="3" l="1"/>
  <c r="A71" i="3"/>
  <c r="A77" i="2"/>
  <c r="A72" i="3" l="1"/>
  <c r="A74" i="3"/>
  <c r="A79" i="2"/>
  <c r="A80" i="2" s="1"/>
  <c r="A75" i="3" l="1"/>
  <c r="A83" i="2"/>
  <c r="A76" i="3" l="1"/>
  <c r="A84" i="2"/>
  <c r="A86" i="2" s="1"/>
  <c r="A77" i="3" l="1"/>
  <c r="A78" i="3" s="1"/>
  <c r="A87" i="2"/>
  <c r="A88" i="2" s="1"/>
  <c r="A80" i="3" l="1"/>
  <c r="A90" i="2"/>
  <c r="A81" i="3" l="1"/>
  <c r="A84" i="3"/>
  <c r="A92" i="2"/>
  <c r="A93" i="2" s="1"/>
  <c r="A85" i="3" l="1"/>
  <c r="A94" i="2"/>
  <c r="A95" i="2" s="1"/>
  <c r="A87" i="3" l="1"/>
  <c r="A88" i="3"/>
  <c r="A97" i="2"/>
  <c r="A89" i="3" l="1"/>
  <c r="A98" i="2"/>
  <c r="A91" i="3" l="1"/>
  <c r="A99" i="2"/>
  <c r="A93" i="3" l="1"/>
  <c r="A94" i="3" s="1"/>
  <c r="A100" i="2"/>
  <c r="A95" i="3" l="1"/>
  <c r="A96" i="3" s="1"/>
  <c r="A98" i="3" s="1"/>
  <c r="A102" i="2"/>
  <c r="A105" i="2"/>
  <c r="A106" i="2" s="1"/>
  <c r="A99" i="3" l="1"/>
  <c r="A100" i="3"/>
  <c r="A107" i="2"/>
  <c r="A101" i="3" l="1"/>
  <c r="A108" i="2"/>
  <c r="A103" i="3" l="1"/>
  <c r="A109" i="2"/>
  <c r="A106" i="3" l="1"/>
  <c r="A107" i="3"/>
  <c r="A110" i="2"/>
  <c r="A111" i="2" s="1"/>
  <c r="A108" i="3" l="1"/>
  <c r="A112" i="2"/>
  <c r="A113" i="2" s="1"/>
  <c r="A109" i="3" l="1"/>
  <c r="A114" i="2"/>
  <c r="A115" i="2" s="1"/>
  <c r="A110" i="3" l="1"/>
  <c r="A111" i="3"/>
  <c r="A112" i="3" s="1"/>
  <c r="A116" i="2"/>
  <c r="A113" i="3" l="1"/>
  <c r="A118" i="2"/>
  <c r="A114" i="3" l="1"/>
  <c r="A121" i="2"/>
  <c r="A115" i="3" l="1"/>
  <c r="A116" i="3"/>
  <c r="A122" i="2"/>
  <c r="A124" i="2" s="1"/>
  <c r="A125" i="2" s="1"/>
  <c r="A126" i="2" s="1"/>
  <c r="A117" i="3" l="1"/>
  <c r="A127" i="2"/>
  <c r="A128" i="2" s="1"/>
  <c r="A119" i="3" l="1"/>
  <c r="A129" i="2"/>
  <c r="A130" i="2" s="1"/>
  <c r="A122" i="3" l="1"/>
  <c r="A131" i="2"/>
  <c r="A132" i="2" s="1"/>
  <c r="A123" i="3" l="1"/>
  <c r="A134" i="2"/>
  <c r="A136" i="2" s="1"/>
  <c r="A125" i="3" l="1"/>
  <c r="A126" i="3" s="1"/>
  <c r="A138" i="2"/>
  <c r="A140" i="2" s="1"/>
  <c r="A127" i="3" l="1"/>
  <c r="A143" i="2"/>
  <c r="A145" i="2" s="1"/>
  <c r="A128" i="3" l="1"/>
  <c r="A147" i="2"/>
  <c r="A129" i="3" l="1"/>
  <c r="A150" i="2"/>
  <c r="A130" i="3" l="1"/>
  <c r="A131" i="3" s="1"/>
  <c r="A132" i="3" s="1"/>
  <c r="A153" i="2"/>
  <c r="A133" i="3" l="1"/>
  <c r="A135" i="3" s="1"/>
  <c r="A154" i="2"/>
  <c r="A156" i="2" s="1"/>
  <c r="A137" i="3" l="1"/>
  <c r="A159" i="2"/>
  <c r="A167" i="2" s="1"/>
  <c r="A169" i="2" s="1"/>
  <c r="A170" i="2" s="1"/>
  <c r="A171" i="2" s="1"/>
  <c r="A172" i="2" s="1"/>
  <c r="A174" i="2" s="1"/>
  <c r="A182" i="2" s="1"/>
  <c r="A183" i="2" s="1"/>
  <c r="A185" i="2" s="1"/>
  <c r="A186" i="2" s="1"/>
  <c r="A188" i="2" s="1"/>
  <c r="A190" i="2" s="1"/>
  <c r="A192" i="2" s="1"/>
  <c r="A194" i="2" s="1"/>
  <c r="A195" i="2" s="1"/>
  <c r="A196" i="2" s="1"/>
  <c r="A198" i="2" s="1"/>
  <c r="A199" i="2" s="1"/>
  <c r="A200" i="2" s="1"/>
  <c r="A201" i="2" s="1"/>
  <c r="A202" i="2" s="1"/>
  <c r="A203" i="2" s="1"/>
  <c r="A204" i="2" s="1"/>
  <c r="A205" i="2" s="1"/>
  <c r="A206" i="2" s="1"/>
  <c r="A213" i="2" s="1"/>
  <c r="A215" i="2" s="1"/>
  <c r="A217" i="2" s="1"/>
  <c r="A218" i="2" s="1"/>
  <c r="A220" i="2" s="1"/>
  <c r="A222" i="2" s="1"/>
  <c r="A223" i="2" s="1"/>
  <c r="A225" i="2" s="1"/>
  <c r="A226" i="2" s="1"/>
  <c r="A227" i="2" s="1"/>
  <c r="A229" i="2" s="1"/>
  <c r="A230" i="2" s="1"/>
  <c r="A231" i="2" s="1"/>
  <c r="A232" i="2" s="1"/>
  <c r="A233" i="2" s="1"/>
  <c r="A139" i="3" l="1"/>
  <c r="A234" i="2"/>
  <c r="A235" i="2" s="1"/>
  <c r="A243" i="2" s="1"/>
  <c r="A141" i="3" l="1"/>
  <c r="A245" i="2"/>
  <c r="A144" i="3" l="1"/>
  <c r="A247" i="2"/>
  <c r="A146" i="3" l="1"/>
  <c r="A248" i="2"/>
  <c r="A148" i="3" l="1"/>
  <c r="A151" i="3"/>
  <c r="A250" i="2"/>
  <c r="A252" i="2" s="1"/>
  <c r="A154" i="3" l="1"/>
  <c r="A155" i="3" s="1"/>
  <c r="A157" i="3" s="1"/>
  <c r="A160" i="3" s="1"/>
  <c r="A168" i="3" s="1"/>
  <c r="A170" i="3" s="1"/>
  <c r="A171" i="3" s="1"/>
  <c r="A172" i="3" s="1"/>
  <c r="A173" i="3" s="1"/>
  <c r="A175" i="3" s="1"/>
  <c r="A183" i="3" s="1"/>
  <c r="A184" i="3" s="1"/>
  <c r="A186" i="3" s="1"/>
  <c r="A187" i="3" s="1"/>
  <c r="A189" i="3" s="1"/>
  <c r="A191" i="3" s="1"/>
  <c r="A193" i="3" s="1"/>
  <c r="A195" i="3" s="1"/>
  <c r="A196" i="3" s="1"/>
  <c r="A197" i="3" s="1"/>
  <c r="A199" i="3" s="1"/>
  <c r="A200" i="3" s="1"/>
  <c r="A201" i="3" s="1"/>
  <c r="A202" i="3" s="1"/>
  <c r="A203" i="3" s="1"/>
  <c r="A204" i="3" s="1"/>
  <c r="A205" i="3" s="1"/>
  <c r="A206" i="3" s="1"/>
  <c r="A207" i="3" s="1"/>
  <c r="A214" i="3" s="1"/>
  <c r="A216" i="3" s="1"/>
  <c r="A218" i="3" s="1"/>
  <c r="A219" i="3" s="1"/>
  <c r="A221" i="3" s="1"/>
  <c r="A223" i="3" s="1"/>
  <c r="A224" i="3" s="1"/>
  <c r="A226" i="3" s="1"/>
  <c r="A227" i="3" s="1"/>
  <c r="A228" i="3" s="1"/>
  <c r="A230" i="3" s="1"/>
  <c r="A231" i="3" s="1"/>
  <c r="A232" i="3" s="1"/>
  <c r="A233" i="3" s="1"/>
  <c r="A234" i="3" s="1"/>
  <c r="A253" i="2"/>
  <c r="A255" i="2" s="1"/>
  <c r="A256" i="2" s="1"/>
  <c r="A257" i="2" s="1"/>
  <c r="A259" i="2" s="1"/>
  <c r="A260" i="2" s="1"/>
  <c r="A261" i="2" s="1"/>
  <c r="A262" i="2" s="1"/>
  <c r="A263" i="2" s="1"/>
  <c r="A264" i="2" s="1"/>
  <c r="A265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6" i="2" s="1"/>
  <c r="A297" i="2" s="1"/>
  <c r="A298" i="2" s="1"/>
  <c r="A299" i="2" s="1"/>
  <c r="A300" i="2" s="1"/>
  <c r="A301" i="2" s="1"/>
  <c r="A302" i="2" s="1"/>
  <c r="A305" i="2" s="1"/>
  <c r="A306" i="2" s="1"/>
  <c r="A307" i="2" s="1"/>
  <c r="A308" i="2" s="1"/>
  <c r="A309" i="2" s="1"/>
  <c r="A310" i="2" s="1"/>
  <c r="A311" i="2" s="1"/>
  <c r="A312" i="2" s="1"/>
  <c r="A315" i="2" s="1"/>
  <c r="A316" i="2" s="1"/>
  <c r="A317" i="2" s="1"/>
  <c r="A318" i="2" s="1"/>
  <c r="A319" i="2" s="1"/>
  <c r="A320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2" i="2" s="1"/>
  <c r="A353" i="2" s="1"/>
  <c r="A354" i="2" s="1"/>
  <c r="A365" i="2" s="1"/>
  <c r="A366" i="2" s="1"/>
  <c r="A369" i="2" s="1"/>
  <c r="A370" i="2" s="1"/>
  <c r="A371" i="2" s="1"/>
  <c r="A372" i="2" s="1"/>
  <c r="A373" i="2" s="1"/>
  <c r="A374" i="2" s="1"/>
  <c r="A375" i="2" s="1"/>
  <c r="A376" i="2" s="1"/>
  <c r="A378" i="2" s="1"/>
  <c r="A379" i="2" s="1"/>
  <c r="A381" i="2" s="1"/>
  <c r="A382" i="2" s="1"/>
  <c r="A383" i="2" s="1"/>
  <c r="A384" i="2" s="1"/>
  <c r="A385" i="2" s="1"/>
  <c r="A387" i="2" s="1"/>
  <c r="A388" i="2" s="1"/>
  <c r="A390" i="2" s="1"/>
  <c r="A391" i="2" s="1"/>
  <c r="A393" i="2" s="1"/>
  <c r="A394" i="2" s="1"/>
  <c r="A396" i="2" s="1"/>
  <c r="A397" i="2" s="1"/>
  <c r="A398" i="2" s="1"/>
  <c r="A399" i="2" s="1"/>
  <c r="A400" i="2" s="1"/>
  <c r="A401" i="2" s="1"/>
  <c r="A410" i="2" s="1"/>
  <c r="A411" i="2" s="1"/>
  <c r="A414" i="2" s="1"/>
  <c r="A415" i="2" s="1"/>
  <c r="A416" i="2" s="1"/>
  <c r="A417" i="2" s="1"/>
  <c r="A419" i="2" s="1"/>
  <c r="A420" i="2" s="1"/>
  <c r="A421" i="2" s="1"/>
  <c r="A422" i="2" s="1"/>
  <c r="A423" i="2" s="1"/>
  <c r="A424" i="2" s="1"/>
  <c r="A426" i="2" s="1"/>
  <c r="A427" i="2" s="1"/>
  <c r="A428" i="2" s="1"/>
  <c r="A429" i="2" s="1"/>
  <c r="A431" i="2" s="1"/>
  <c r="A432" i="2" s="1"/>
  <c r="A434" i="2" s="1"/>
  <c r="A435" i="2" s="1"/>
  <c r="A437" i="2" s="1"/>
  <c r="A438" i="2" s="1"/>
  <c r="A440" i="2" s="1"/>
  <c r="A441" i="2" s="1"/>
  <c r="A442" i="2" s="1"/>
  <c r="A443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9" i="2" s="1"/>
  <c r="A470" i="2" s="1"/>
  <c r="A471" i="2" s="1"/>
  <c r="A472" i="2" s="1"/>
  <c r="A473" i="2" s="1"/>
  <c r="A474" i="2" s="1"/>
  <c r="A483" i="2" s="1"/>
  <c r="A484" i="2" s="1"/>
  <c r="A488" i="2" s="1"/>
  <c r="A490" i="2" s="1"/>
  <c r="A491" i="2" s="1"/>
  <c r="A492" i="2" s="1"/>
  <c r="A501" i="2" s="1"/>
  <c r="A503" i="2" s="1"/>
  <c r="A504" i="2" s="1"/>
  <c r="A506" i="2" s="1"/>
  <c r="A509" i="2" s="1"/>
  <c r="A511" i="2" s="1"/>
  <c r="A514" i="2" s="1"/>
  <c r="A515" i="2" s="1"/>
  <c r="A517" i="2" s="1"/>
  <c r="A519" i="2" s="1"/>
  <c r="A521" i="2" s="1"/>
  <c r="A522" i="2" s="1"/>
  <c r="A525" i="2" s="1"/>
  <c r="A529" i="2" s="1"/>
  <c r="A530" i="2" s="1"/>
  <c r="A532" i="2" s="1"/>
  <c r="A235" i="3" l="1"/>
  <c r="A236" i="3" s="1"/>
  <c r="A533" i="2"/>
  <c r="A535" i="2" s="1"/>
  <c r="A542" i="2" s="1"/>
  <c r="A544" i="2" s="1"/>
  <c r="A545" i="2" s="1"/>
  <c r="A546" i="2" s="1"/>
  <c r="A547" i="2" s="1"/>
  <c r="A549" i="2" s="1"/>
  <c r="A551" i="2" s="1"/>
  <c r="A552" i="2" s="1"/>
  <c r="A554" i="2" s="1"/>
  <c r="A555" i="2" s="1"/>
  <c r="A557" i="2" s="1"/>
  <c r="A558" i="2" s="1"/>
  <c r="A560" i="2" s="1"/>
  <c r="A561" i="2" s="1"/>
  <c r="A563" i="2" s="1"/>
  <c r="A564" i="2" s="1"/>
  <c r="A566" i="2" s="1"/>
  <c r="A568" i="2" s="1"/>
  <c r="A569" i="2" s="1"/>
  <c r="A570" i="2" s="1"/>
  <c r="A572" i="2" s="1"/>
  <c r="A574" i="2" s="1"/>
  <c r="A576" i="2" s="1"/>
  <c r="A578" i="2" s="1"/>
  <c r="A580" i="2" s="1"/>
  <c r="A582" i="2" s="1"/>
  <c r="A583" i="2" s="1"/>
  <c r="A585" i="2" s="1"/>
  <c r="A587" i="2" s="1"/>
  <c r="A589" i="2" s="1"/>
  <c r="A591" i="2" s="1"/>
  <c r="A593" i="2" s="1"/>
  <c r="A595" i="2" s="1"/>
  <c r="A597" i="2" s="1"/>
  <c r="A598" i="2" s="1"/>
  <c r="A599" i="2" s="1"/>
  <c r="A601" i="2" s="1"/>
  <c r="A603" i="2" s="1"/>
  <c r="A605" i="2" s="1"/>
  <c r="A606" i="2" s="1"/>
  <c r="A608" i="2" s="1"/>
  <c r="A610" i="2" s="1"/>
  <c r="A611" i="2" s="1"/>
  <c r="A612" i="2" s="1"/>
  <c r="A613" i="2" s="1"/>
  <c r="A619" i="2" s="1"/>
  <c r="A620" i="2" s="1"/>
  <c r="A244" i="3" l="1"/>
  <c r="A246" i="3" l="1"/>
  <c r="A248" i="3" s="1"/>
  <c r="A249" i="3" s="1"/>
  <c r="A251" i="3" l="1"/>
  <c r="A253" i="3"/>
  <c r="A254" i="3" s="1"/>
  <c r="A256" i="3" s="1"/>
  <c r="A257" i="3" s="1"/>
  <c r="A258" i="3" s="1"/>
  <c r="A260" i="3" s="1"/>
  <c r="A261" i="3" s="1"/>
  <c r="A262" i="3" s="1"/>
  <c r="A263" i="3" s="1"/>
  <c r="A264" i="3" s="1"/>
  <c r="A265" i="3" s="1"/>
  <c r="A266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7" i="3" s="1"/>
  <c r="A298" i="3" s="1"/>
  <c r="A299" i="3" s="1"/>
  <c r="A300" i="3" s="1"/>
  <c r="A301" i="3" s="1"/>
  <c r="A302" i="3" s="1"/>
  <c r="A303" i="3" s="1"/>
  <c r="A306" i="3" s="1"/>
  <c r="A307" i="3" s="1"/>
  <c r="A308" i="3" s="1"/>
  <c r="A309" i="3" s="1"/>
  <c r="A310" i="3" s="1"/>
  <c r="A311" i="3" s="1"/>
  <c r="A312" i="3" s="1"/>
  <c r="A313" i="3" s="1"/>
  <c r="A316" i="3" s="1"/>
  <c r="A317" i="3" s="1"/>
  <c r="A318" i="3" s="1"/>
  <c r="A319" i="3" s="1"/>
  <c r="A320" i="3" s="1"/>
  <c r="A321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3" i="3" s="1"/>
  <c r="A354" i="3" s="1"/>
  <c r="A355" i="3" s="1"/>
  <c r="A366" i="3" s="1"/>
  <c r="A367" i="3" s="1"/>
  <c r="A370" i="3" s="1"/>
  <c r="A371" i="3" s="1"/>
  <c r="A372" i="3" s="1"/>
  <c r="A373" i="3" s="1"/>
  <c r="A374" i="3" s="1"/>
  <c r="A375" i="3" s="1"/>
  <c r="A376" i="3" s="1"/>
  <c r="A377" i="3" s="1"/>
  <c r="A379" i="3" s="1"/>
  <c r="A380" i="3" s="1"/>
  <c r="A382" i="3" s="1"/>
  <c r="A383" i="3" s="1"/>
  <c r="A384" i="3" s="1"/>
  <c r="A385" i="3" s="1"/>
  <c r="A386" i="3" s="1"/>
  <c r="A388" i="3" s="1"/>
  <c r="A389" i="3" s="1"/>
  <c r="A391" i="3" s="1"/>
  <c r="A392" i="3" s="1"/>
  <c r="A394" i="3" s="1"/>
  <c r="A395" i="3" s="1"/>
  <c r="A397" i="3" s="1"/>
  <c r="A398" i="3" s="1"/>
  <c r="A399" i="3" s="1"/>
  <c r="A400" i="3" s="1"/>
  <c r="A401" i="3" s="1"/>
  <c r="A402" i="3" s="1"/>
  <c r="A411" i="3" s="1"/>
  <c r="A412" i="3" s="1"/>
  <c r="A415" i="3" s="1"/>
  <c r="A416" i="3" s="1"/>
  <c r="A417" i="3" s="1"/>
  <c r="A418" i="3" s="1"/>
  <c r="A420" i="3" s="1"/>
  <c r="A421" i="3" s="1"/>
  <c r="A422" i="3" s="1"/>
  <c r="A423" i="3" s="1"/>
  <c r="A424" i="3" s="1"/>
  <c r="A425" i="3" s="1"/>
  <c r="A427" i="3" s="1"/>
  <c r="A428" i="3" s="1"/>
  <c r="A429" i="3" s="1"/>
  <c r="A430" i="3" s="1"/>
  <c r="A432" i="3" s="1"/>
  <c r="A433" i="3" s="1"/>
  <c r="A435" i="3" s="1"/>
  <c r="A436" i="3" s="1"/>
  <c r="A438" i="3" s="1"/>
  <c r="A439" i="3" s="1"/>
  <c r="A441" i="3" s="1"/>
  <c r="A442" i="3" s="1"/>
  <c r="A443" i="3" s="1"/>
  <c r="A444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70" i="3" s="1"/>
  <c r="A471" i="3" s="1"/>
  <c r="A472" i="3" s="1"/>
  <c r="A473" i="3" s="1"/>
  <c r="A474" i="3" s="1"/>
  <c r="A475" i="3" s="1"/>
  <c r="A484" i="3" s="1"/>
  <c r="A485" i="3" s="1"/>
  <c r="A489" i="3" s="1"/>
  <c r="A491" i="3" s="1"/>
  <c r="A492" i="3" s="1"/>
  <c r="A493" i="3" s="1"/>
  <c r="A502" i="3" s="1"/>
  <c r="A504" i="3" s="1"/>
  <c r="A505" i="3" s="1"/>
  <c r="A507" i="3" s="1"/>
  <c r="A510" i="3" s="1"/>
  <c r="A512" i="3" s="1"/>
  <c r="A515" i="3" s="1"/>
  <c r="A516" i="3" s="1"/>
  <c r="A518" i="3" s="1"/>
  <c r="A520" i="3" s="1"/>
  <c r="A522" i="3" s="1"/>
  <c r="A523" i="3" s="1"/>
  <c r="A526" i="3" s="1"/>
  <c r="A530" i="3" s="1"/>
  <c r="A531" i="3" s="1"/>
  <c r="A533" i="3" s="1"/>
  <c r="A534" i="3" s="1"/>
  <c r="A536" i="3" s="1"/>
  <c r="A543" i="3" s="1"/>
  <c r="A545" i="3" s="1"/>
  <c r="A546" i="3" s="1"/>
  <c r="A547" i="3" s="1"/>
  <c r="A548" i="3" s="1"/>
  <c r="A550" i="3" s="1"/>
  <c r="A552" i="3" s="1"/>
  <c r="A553" i="3" s="1"/>
  <c r="A555" i="3" s="1"/>
  <c r="A556" i="3" s="1"/>
  <c r="A558" i="3" s="1"/>
  <c r="A559" i="3" s="1"/>
  <c r="A561" i="3" s="1"/>
  <c r="A562" i="3" s="1"/>
  <c r="A564" i="3" s="1"/>
  <c r="A565" i="3" s="1"/>
  <c r="A567" i="3" s="1"/>
  <c r="A569" i="3" s="1"/>
  <c r="A570" i="3" s="1"/>
  <c r="A571" i="3" s="1"/>
  <c r="A573" i="3" s="1"/>
  <c r="A575" i="3" s="1"/>
  <c r="A577" i="3" s="1"/>
  <c r="A579" i="3" s="1"/>
  <c r="A581" i="3" s="1"/>
  <c r="A583" i="3" s="1"/>
  <c r="A584" i="3" s="1"/>
  <c r="A586" i="3" s="1"/>
  <c r="A588" i="3" s="1"/>
  <c r="A590" i="3" s="1"/>
  <c r="A592" i="3" s="1"/>
  <c r="A594" i="3" s="1"/>
  <c r="A596" i="3" s="1"/>
  <c r="A598" i="3" s="1"/>
  <c r="A599" i="3" s="1"/>
  <c r="A600" i="3" s="1"/>
  <c r="A602" i="3" s="1"/>
  <c r="A604" i="3" s="1"/>
  <c r="A606" i="3" s="1"/>
  <c r="A607" i="3" s="1"/>
  <c r="A609" i="3" s="1"/>
  <c r="A611" i="3" s="1"/>
  <c r="A612" i="3" s="1"/>
  <c r="A613" i="3" s="1"/>
  <c r="A614" i="3" s="1"/>
  <c r="A620" i="3" s="1"/>
  <c r="A621" i="3" s="1"/>
</calcChain>
</file>

<file path=xl/sharedStrings.xml><?xml version="1.0" encoding="utf-8"?>
<sst xmlns="http://schemas.openxmlformats.org/spreadsheetml/2006/main" count="2497" uniqueCount="663">
  <si>
    <t>Poz.</t>
  </si>
  <si>
    <t>Nr specyfikacji technicznej</t>
  </si>
  <si>
    <t xml:space="preserve">Wyszczególnienie elementów rozliczeniowych                                           </t>
  </si>
  <si>
    <t>Jednostka</t>
  </si>
  <si>
    <t>(Opis robót i obliczenie ich ilości)</t>
  </si>
  <si>
    <t>Nazwa</t>
  </si>
  <si>
    <t xml:space="preserve"> Ilość 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</si>
  <si>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</si>
  <si>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</si>
  <si>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</si>
  <si>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</si>
  <si>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</si>
  <si>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</si>
  <si>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</si>
  <si>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</si>
  <si>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</si>
  <si>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</si>
  <si>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</si>
  <si>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</si>
  <si>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</si>
  <si>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</si>
  <si>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</si>
  <si>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>m3</t>
  </si>
  <si>
    <t>D.01.02.03</t>
  </si>
  <si>
    <t xml:space="preserve">Wyburzenie obiektów budowlanych </t>
  </si>
  <si>
    <t>- przestawienie ogrodzenia</t>
  </si>
  <si>
    <t>mb</t>
  </si>
  <si>
    <t>- rozbiórka przepustów drogowych betonowych</t>
  </si>
  <si>
    <t>szt.</t>
  </si>
  <si>
    <t>- rozbiórka barier drogowych stalowych</t>
  </si>
  <si>
    <t>D.01.02.04</t>
  </si>
  <si>
    <t>Rozbiórki elementów dróg, ogrodzeń i przepustów</t>
  </si>
  <si>
    <t>m2</t>
  </si>
  <si>
    <t>- rozbiórka krawężników betonowych</t>
  </si>
  <si>
    <t>- rozbiórka oberzeży</t>
  </si>
  <si>
    <t>- usunięcie istniejącego oznakowania pionowego</t>
  </si>
  <si>
    <t>ROBOTY ZIEMNE</t>
  </si>
  <si>
    <t>D.02.01.01</t>
  </si>
  <si>
    <t>Wykonanie wykopów</t>
  </si>
  <si>
    <t>- wykonanie wykopów z odwozem gruntu nieprzydatnego na odkład</t>
  </si>
  <si>
    <t>D.02.03.01</t>
  </si>
  <si>
    <t>Wykonanie nasypów</t>
  </si>
  <si>
    <t>D.02.03.01.A</t>
  </si>
  <si>
    <t>Zbrojenie skarp i podstawy nasypów</t>
  </si>
  <si>
    <t>- ułożenie geotkanin poliestrowych o wytrzymałości długoterminowej 100 kN/m</t>
  </si>
  <si>
    <t>Ulepszone podłoże z mieszanki niezwiązanej stabilizowanej georusztem</t>
  </si>
  <si>
    <t>- zakup i ułożenie geotkaniny separacyjnej</t>
  </si>
  <si>
    <t>- georuszt trójosiowy</t>
  </si>
  <si>
    <t>- warstwa ulepszonego podłoża z mieszanki niezwiązanej o CBR &gt; 20% o gr. 40 cm</t>
  </si>
  <si>
    <t>- mieszanka niezwiązana C50/30 0/31,5 o gr. 40 cm ( z dopuszczeniem stosowania do 30% destruktu asfaltowego )</t>
  </si>
  <si>
    <t>ODWODNIENIE KORPUSU DROGOWEGO</t>
  </si>
  <si>
    <t>Przepusty stalowe z blachy falistej</t>
  </si>
  <si>
    <t>- przepusty z blachy falistej o średnicy 100 cm na podsypce z betonu C12/15 gr. 10 cm wraz z umocnieniem wlotów i wylotów (2 szt.)</t>
  </si>
  <si>
    <t>- przepusty z blachy falistej o średnicy 120 cm na podsypce z betonu C12/15 gr. 10 cm waz z półką betonową i rowami krytymi wraz z umocnieniem wlotów i wylotów (1szt.)</t>
  </si>
  <si>
    <t>- przepusty z blachy falistej o średnicy 150 cm na podsypce z betonu C12/15 gr. 10 cm wraz z umocnieniem wlotów i wylotów (1szt)</t>
  </si>
  <si>
    <t>- przepust betonowy prefabrykowany 150x150 wraz rowami krytymi (2szt.)</t>
  </si>
  <si>
    <t>- przepust betonowy prefabrykowany 100x100 wraz rowami krytymi (2szt.)</t>
  </si>
  <si>
    <t>- wykonanie przepustów pod zjazdami o średnicy 60 cm wraz z umocnieniem wylotów</t>
  </si>
  <si>
    <t>Przebudowa cieków wodnych</t>
  </si>
  <si>
    <t>- konserwacja rowów melioracyjnych</t>
  </si>
  <si>
    <t>D.04.04.02</t>
  </si>
  <si>
    <t>Podbudowa z mieszanki niezwiązanej</t>
  </si>
  <si>
    <t>- mieszanka niezwiązana C90/3 0/31,5 o gr. 20 cm</t>
  </si>
  <si>
    <t>- mieszanka niezwiązana C90/3 0/31,5 o gr. 16 cm</t>
  </si>
  <si>
    <t>- mieszanka niezwiązana C50/30 0/31,5 o gr. 20 cm</t>
  </si>
  <si>
    <t>- mieszanka niezwiązana C50/30 0/31,5 o gr. 15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</si>
  <si>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</si>
  <si>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</si>
  <si>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</si>
  <si>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</si>
  <si>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</si>
  <si>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</si>
  <si>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- warstwa podbudowy z betonu C16/20 o gr. 24 cm</t>
  </si>
  <si>
    <t>D.04.07.01</t>
  </si>
  <si>
    <t>Podbudowa z betonu asfaltowego</t>
  </si>
  <si>
    <t>- warstwa podbudowy z AC22P o gr. 10 cm</t>
  </si>
  <si>
    <t>- warstwa podbudowy z AC22P o gr. 7 cm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</si>
  <si>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</si>
  <si>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</si>
  <si>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</si>
  <si>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</si>
  <si>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</si>
  <si>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Nawierzchnia z betonu asfaltowego - warstwa wyrównawcza oraz  wiążąca, ruch KR1-KR6</t>
  </si>
  <si>
    <t>D-05.03.11</t>
  </si>
  <si>
    <t>Frezowanie nawierzchni asfaltowych na zimno</t>
  </si>
  <si>
    <t>- wykonanie frezowania nawierzchni na średnią grubość 3cm</t>
  </si>
  <si>
    <t>D.05.03.13</t>
  </si>
  <si>
    <t>Nawierzchnia z mieszanki mastyksowo - grysowej (SMA)</t>
  </si>
  <si>
    <t>- ułożenie warstwy ścieralnej z SMA8 gr. 4 cm</t>
  </si>
  <si>
    <t>- warstwa ścieralna ścieżki rowerowej z SMA5 o gr. 4 cm</t>
  </si>
  <si>
    <t>- warstwa ścieralna zjazdów z SMA11 o gr. 4 cm</t>
  </si>
  <si>
    <t>D-05.03.23</t>
  </si>
  <si>
    <t>Nawierzchnia z brukowej kostki betonowej</t>
  </si>
  <si>
    <t>- ułożenie chodników z betonowej kostki brukowej gr. 8cm na podsypce cementowo-piaskowej gr. 3cm</t>
  </si>
  <si>
    <t>-ułożenie chodników z betonowej kostki brukowej gr. 8cm niefazowanej na podsypce cem.-piask. gr. 3cm</t>
  </si>
  <si>
    <t>-ułożenie nawierzchni zjazdów z kostki betonowej o gr. 8 cm na podsypce cementowo-piaskowej gr. 3cm</t>
  </si>
  <si>
    <t>- nawierzchnia z płyt chodnikowych ostrzegawczych z wypustkami</t>
  </si>
  <si>
    <t>ROBOTY WYKOŃCZENIOWE</t>
  </si>
  <si>
    <t>D.06.01.01</t>
  </si>
  <si>
    <t>Umocnienie powierzchniowe skarp, rowów i ścieków</t>
  </si>
  <si>
    <t>- umocnienie dna rowów darniną</t>
  </si>
  <si>
    <t>- umocnienie dna rowów ściekiem betonowym korytkowym  wraz z umocnieniem skarp płytami ażurowymi 60x40x100</t>
  </si>
  <si>
    <t>-umocnienie dna rowów ściekiem betonowym korytkowym, skarpy rowu kostką brukową z wypełnieniem spoin zaprawą cementową</t>
  </si>
  <si>
    <t>-ściek skarpowy, trapezowy wraz z umocnieniem wylotu (44 szt.)</t>
  </si>
  <si>
    <t>- umocnienie skarp płytami ażurowymi typu ECO</t>
  </si>
  <si>
    <t>- ściek drogowy trójkątny</t>
  </si>
  <si>
    <t>- ściek przykrawężnikowy</t>
  </si>
  <si>
    <t>-ściek podchodnikowy</t>
  </si>
  <si>
    <t>-ściek kortykowy</t>
  </si>
  <si>
    <t>-ściek typu U</t>
  </si>
  <si>
    <t>D.06.03.01</t>
  </si>
  <si>
    <t>Umocnienie pobocza</t>
  </si>
  <si>
    <t>- mieszanka niezwiązana C50/30 0/31,5 o gr. 15 cm (z dopuszczeniem stosowania do 30% destruktu asfaltowego)</t>
  </si>
  <si>
    <t>URZĄDZENIA BEZPIECZEŃSTWA RUCHU</t>
  </si>
  <si>
    <t>D.07.01.01</t>
  </si>
  <si>
    <t>Oznakowanie poziome</t>
  </si>
  <si>
    <t>- oznakowanie poziome materiałami grubowarstwowymi</t>
  </si>
  <si>
    <t>D.07.02.01</t>
  </si>
  <si>
    <t>Oznakowanie pionowe oraz urządzenia bezpieczeństwa ruchu</t>
  </si>
  <si>
    <t>- przymocowanie tarcz znaków średnich (kategorii A, B, C, D, F, G i T), z folii typu 2</t>
  </si>
  <si>
    <t>- ustawienie tablic E1, E2a z folii typ 2 na konstrukcjach wsporczych</t>
  </si>
  <si>
    <t>- tarcze znaków kierunku i miejscowości (kategorii E), średnich, z folii typu 2</t>
  </si>
  <si>
    <t>- tablice U-3a</t>
  </si>
  <si>
    <t>- ustawienie słupków stalowych do znaków</t>
  </si>
  <si>
    <t>D.07.05.01</t>
  </si>
  <si>
    <t>Bariery ochronne</t>
  </si>
  <si>
    <t>- ustawienie barier ochronnych stalowych N2W2A</t>
  </si>
  <si>
    <t>D.07.06.01</t>
  </si>
  <si>
    <t>-ustawienie płotków naprowadzających dla płazów i małych ssaków</t>
  </si>
  <si>
    <t>D.07.06.02</t>
  </si>
  <si>
    <t>Urządzenia zebezpieczające ruch pieszych</t>
  </si>
  <si>
    <t>-ustawienie barier ochronnych U11A</t>
  </si>
  <si>
    <t>ELEMENTY ULIC</t>
  </si>
  <si>
    <t>D.08.01.01</t>
  </si>
  <si>
    <t>Krawężniki betonowe</t>
  </si>
  <si>
    <t>- ustawienie krawężników betonowych 15x30x100 cm na ławie betonowej z oporem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</si>
  <si>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</si>
  <si>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</si>
  <si>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</si>
  <si>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</si>
  <si>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</si>
  <si>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</si>
  <si>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D.09.01.01</t>
  </si>
  <si>
    <t>ZIELEŃ DROGOWA</t>
  </si>
  <si>
    <t>D.10.01.01</t>
  </si>
  <si>
    <t>INNE ROBOTY</t>
  </si>
  <si>
    <t>GG.00.12.01</t>
  </si>
  <si>
    <t>Mury oporowe prefabrykowane</t>
  </si>
  <si>
    <t>GEODEZYJNY POMIAR POWYKONAWCZY</t>
  </si>
  <si>
    <t>Pomiar powykonawczy zrealizowanych obiektów drogowych</t>
  </si>
  <si>
    <t>Ilość</t>
  </si>
  <si>
    <t>3</t>
  </si>
  <si>
    <t>ELEMENTY ZABEZPIECZAJĄCE</t>
  </si>
  <si>
    <t>Krawężnik kamienny 20x30 nad obiektem</t>
  </si>
  <si>
    <t>m</t>
  </si>
  <si>
    <t>INNE ROBOTY MOSTOWE</t>
  </si>
  <si>
    <t>Obsluga geodezyjna</t>
  </si>
  <si>
    <t>Schody skarpowe prefabrykowane</t>
  </si>
  <si>
    <t>Schody skarpowe</t>
  </si>
  <si>
    <t>kg</t>
  </si>
  <si>
    <t>Nawierzchnia przejścia gospodarczego</t>
  </si>
  <si>
    <t>Roboty rozbiorkowe wraz z utylizacja odpadów budowlanych.</t>
  </si>
  <si>
    <t>Przepusty z blachy falistej</t>
  </si>
  <si>
    <t>FUNDAMENTOWANIE</t>
  </si>
  <si>
    <t>Wykopy pod ławy w gruncie niespoistym i spoistym</t>
  </si>
  <si>
    <t xml:space="preserve"> - wykonanie wykopów wraz z odwodnieniem i zabezpieczeniem skarp oraz projektami roboczymi:</t>
  </si>
  <si>
    <t>Zebranie humusu i makroniwelacja</t>
  </si>
  <si>
    <t>Zbrojenie stalą klasy A-IIIN</t>
  </si>
  <si>
    <t>BETON</t>
  </si>
  <si>
    <t>IZOLACJE</t>
  </si>
  <si>
    <t>Izolacje bitumiczne wykonane na zimno</t>
  </si>
  <si>
    <t>Bariery ochronne na obiektach mostowych</t>
  </si>
  <si>
    <t>Wykonanie wykopów wraz z odwodnieniem i zabezpieczeniem skarp oraz projektami roboczymi:</t>
  </si>
  <si>
    <t>ZBROJENIE</t>
  </si>
  <si>
    <t>Balustrady stalowe</t>
  </si>
  <si>
    <t>Przepusty z rur stalowych spiralnie karbowanych</t>
  </si>
  <si>
    <t>Lp.</t>
  </si>
  <si>
    <t>D-01.03.05</t>
  </si>
  <si>
    <t>Przebudowa wodociągu Dn 225mm z PE, SDR 17, PE100, PN-10</t>
  </si>
  <si>
    <t>Przebudowa wodociągu Dn 160mm z PE, SDR 17, PE100, PN-10</t>
  </si>
  <si>
    <t>Przebudowa wodociągu Dn 110mm z PE, SDR 17, PE100, PN-10</t>
  </si>
  <si>
    <t>Przebudowa wodociągu Dn 90mm z PE, SDR 17, PE100, PN-10</t>
  </si>
  <si>
    <t>Przebudowa wodociągu Dn 63mm z PE, SDR 17, PE100, PN-10</t>
  </si>
  <si>
    <t xml:space="preserve">Przebudowa wodociągu Dn 40mm z PE, SDR 17, PE100, PN-10 </t>
  </si>
  <si>
    <t>Montaż zasuwy kołnierzowej Dn 200mm</t>
  </si>
  <si>
    <t>kpl.</t>
  </si>
  <si>
    <t>Montaż zasuwy kołnierzowej Dn 150mm</t>
  </si>
  <si>
    <t>Montaż zasuwy kołnierzowej Dn 100mm</t>
  </si>
  <si>
    <t>Montaż zasuwy kołnierzowej Dn 80mm</t>
  </si>
  <si>
    <t>Montaż zasuwy kołnierzowej Dn 50mm</t>
  </si>
  <si>
    <t>Montaż zasuwy do przyłączy domowych Dn 32mm</t>
  </si>
  <si>
    <t>Hydrant nadziemny Dn80 z zestawem przyłączeniowym</t>
  </si>
  <si>
    <t>Montaż studni betonowej wodomierzowej Dn1.5m</t>
  </si>
  <si>
    <t>Montaż rury osłonowej dwudzielnej Dn 250 stalowej</t>
  </si>
  <si>
    <t xml:space="preserve">Montaż rury osłonowej Dz 250 z PE, SDR 17, PE100, PN-10 </t>
  </si>
  <si>
    <t xml:space="preserve">Montaż rury osłonowej Dz 200 z PE, SDR 17, PE100, PN-10 </t>
  </si>
  <si>
    <t xml:space="preserve">Montaż rury osłonowej Dz 160 z PE, SDR 17, PE100, PN-10 </t>
  </si>
  <si>
    <t xml:space="preserve">Montaż rury osłonowej Dz 110 z PE, SDR 17, PE100, PN-10 </t>
  </si>
  <si>
    <t xml:space="preserve">Montaż rury osłonowej Dz 90 z PE, SDR 17, PE100, PN-10 </t>
  </si>
  <si>
    <t>Demontaż istniejącej sieci wodociągowej z obiektami na sieci</t>
  </si>
  <si>
    <t>Razem sieć wodociągowa</t>
  </si>
  <si>
    <t>D-01.03.06</t>
  </si>
  <si>
    <t xml:space="preserve">Przebudowa gazociagu - rura gazowa, przewodowa Dn100mm ze stali L360NB, z powłoką 3LPE w klasie N-v </t>
  </si>
  <si>
    <t xml:space="preserve">Przebudowa gazociągu - rura gazowa, przewodowa Dn50mm ze stali L360NB, z powłoką 3LPE w klasie N-v </t>
  </si>
  <si>
    <t>Montaż rury osłonowej Dn200mm ze stali L360NB, z powłoką 3LPE w klasie N-v</t>
  </si>
  <si>
    <t>Montaż rury osłonowej Dn100mm ze stali L360NB, z powłoką 3LPE w klasie N-v</t>
  </si>
  <si>
    <t>Wykonanie przecisku rurą PE100 RC SDR11 Dz280mm</t>
  </si>
  <si>
    <t>Wykonanie przecisku rurą PE100 RC SDR11 Dz160mm</t>
  </si>
  <si>
    <t>Demontaż istniejącej sieci gazowej z obiektami na sieci</t>
  </si>
  <si>
    <t>Razem sieć gazowa</t>
  </si>
  <si>
    <t>D-01.03.08</t>
  </si>
  <si>
    <t xml:space="preserve">Budowa studni betonowej Dn1,2m </t>
  </si>
  <si>
    <t>Budowa prefabrykowanej studni z tw. Sztucznych Dz425mm</t>
  </si>
  <si>
    <t>Włączenie do istn. komory lub studni na kanalizacji sanitarnej</t>
  </si>
  <si>
    <t>Regulacja wysokości istniejącej studzienki rewizyjnej</t>
  </si>
  <si>
    <t>Demontaż istniejącej sieci kanalizacyjnej z obiektami na sieci</t>
  </si>
  <si>
    <t>Razem sieć kanalizacji sanitarnej grawitacyjnej</t>
  </si>
  <si>
    <t>Budowa kanalizacji sanitarnej tłocznej Dn 110mm z PE SDR 17</t>
  </si>
  <si>
    <t>Budowa kanalizacji sanitarnej tłocznej Dn 160mm z PE SDR 17</t>
  </si>
  <si>
    <t>Budowa studni odcinającej na kolektorze tlocznym</t>
  </si>
  <si>
    <t>Demontaż istn. sieci kanalizacji sanitarnej tłocznej</t>
  </si>
  <si>
    <t>Razem sieć kanalizacji sanitarnej tłocznej</t>
  </si>
  <si>
    <t>D-03.02.01</t>
  </si>
  <si>
    <t>Budowa przykanalików Dn200mm z rur PVC SN10</t>
  </si>
  <si>
    <t>Budowa kanału Dn300mm z rur  GRP</t>
  </si>
  <si>
    <t>Budowa kanału Dn400mm z rur  GRP</t>
  </si>
  <si>
    <t>Budowa kanału Dn500mm z rur GRP</t>
  </si>
  <si>
    <t>Budowa kanału Dn700mm z rur GRP</t>
  </si>
  <si>
    <t>Budowa studni betonowej Dn0,5m z wpustem ulicznym</t>
  </si>
  <si>
    <t xml:space="preserve">Budowa studni betonowej Dn1,5m </t>
  </si>
  <si>
    <t xml:space="preserve">Budowa studni betonowej Dn2.0m </t>
  </si>
  <si>
    <t>Budowa studni betonowej Dn1,2m  z 1x piaskownikiem</t>
  </si>
  <si>
    <t>Budowa studni betonowej Dn1,2m  z 2x piaskownikiem</t>
  </si>
  <si>
    <t>Budowa wylotu Dn200mm do rowu</t>
  </si>
  <si>
    <t>Budowa wylotu Dn200mm do rowu melioracyjnego</t>
  </si>
  <si>
    <t>Budowa wylotu Dn200mm do scieku skarpowego</t>
  </si>
  <si>
    <t>Budowa wylotu Dn300mm do rowu wg KPED</t>
  </si>
  <si>
    <t>Budowa wylotu Dn300mm wg KPED</t>
  </si>
  <si>
    <t>Budowa wylotu Dn400mm wg KPED</t>
  </si>
  <si>
    <t>Budowa wylotu Dn700 do Słupii wraz z umocnieniem brzegu</t>
  </si>
  <si>
    <t>Budowa piaskownika w rowie</t>
  </si>
  <si>
    <t>Budowa piaskownika w rowie z przegrodą</t>
  </si>
  <si>
    <t>Zbiornik podziemny prefabrykowany o obj. V=76,8m3</t>
  </si>
  <si>
    <t>Budowa osadnika wirowego z wkładem lamelowym 50/500</t>
  </si>
  <si>
    <t>Budowa osadnika wirowego z wkładem lamelowym 10/100</t>
  </si>
  <si>
    <t>Budowa osadnika betonowego 1.5m3</t>
  </si>
  <si>
    <t xml:space="preserve">Demontaż sieci kanalizacji deszczowej z obiektami na sieci </t>
  </si>
  <si>
    <t>Razem sieć kanalizacji deszczowej</t>
  </si>
  <si>
    <t>D-01.03.07</t>
  </si>
  <si>
    <t>Przebudowa  sieci ciepłowniczej preizolowanej 2x Dn200(315)mm</t>
  </si>
  <si>
    <t>Montaż rury osłonowej Dn400 stal 360NB</t>
  </si>
  <si>
    <t xml:space="preserve">Likwidacja  sieci ciepłowniczej preizolowanej </t>
  </si>
  <si>
    <t>Razem sieć ciepłownicza</t>
  </si>
  <si>
    <t>Numer Specyfikacji Technicznej</t>
  </si>
  <si>
    <t>Wyszczególnienie elementów rozliczeniowych 
i wyliczenie ilości</t>
  </si>
  <si>
    <t>WYKONANIE WYKOPÓW</t>
  </si>
  <si>
    <t>Wykonanie wykopów (pod kable i słupy)</t>
  </si>
  <si>
    <t>Zasypanie wykopów kablowych</t>
  </si>
  <si>
    <t>PRZEBUDWOWA SIECI ELEKTROENERGETYCZNEJ SN I NN</t>
  </si>
  <si>
    <t>BUDOWA LINII KABLOWYCH</t>
  </si>
  <si>
    <t>Układanie rur osłonowych HDPE160</t>
  </si>
  <si>
    <t>Układanie rur osłonowych HDPE110</t>
  </si>
  <si>
    <t>Układanie bednarki FeZn25x4</t>
  </si>
  <si>
    <t>Układanie kabli SN 3xXRUHAKXS120</t>
  </si>
  <si>
    <t>Układanie kabli nn YAKXS4x240m</t>
  </si>
  <si>
    <t>Układanie kabli nn YAKXS4x120mm</t>
  </si>
  <si>
    <t>Układanie kabli nn YAKXS4x35mm</t>
  </si>
  <si>
    <t>Montaż uziomów prętowych pionowych</t>
  </si>
  <si>
    <t>BUDOWA STANOWISK SŁUPOWYCH</t>
  </si>
  <si>
    <t>Montaż stanowisk słupowych SN
- montaż fundamentu, żerdzi, konstrukcji i osprzętu</t>
  </si>
  <si>
    <t>Montaż stanowisk słupowych nn
- montaż fundamentu, żerdzi, konstrukcji i osprzętu</t>
  </si>
  <si>
    <t>MONTAŻ LINII NAPOWIETRZNYCH</t>
  </si>
  <si>
    <t>Montaż przewodów linii SN</t>
  </si>
  <si>
    <t>Montaż przewodów linii nn</t>
  </si>
  <si>
    <t>Montaż konstrukcji stalowych</t>
  </si>
  <si>
    <t>Montaż rozłącznika SN</t>
  </si>
  <si>
    <t>Montaż izolatorów</t>
  </si>
  <si>
    <t>MONTAŻ ZŁĄCZ KABLOWYCH</t>
  </si>
  <si>
    <t>Montaż fundamentu złącza nn</t>
  </si>
  <si>
    <t>Montaż obudowy i wyposażenia złącza nn</t>
  </si>
  <si>
    <t>BADANIA I POMIARY</t>
  </si>
  <si>
    <t>Pomiar skuteczności zerowania</t>
  </si>
  <si>
    <t>Pomiar instalacji uziemiającej</t>
  </si>
  <si>
    <t xml:space="preserve">GEODEZJA </t>
  </si>
  <si>
    <t>Geodezyjne wytyczenie tras</t>
  </si>
  <si>
    <t>Wykonanie geodezyjnej inwentaryzacji powykonawczej</t>
  </si>
  <si>
    <t xml:space="preserve">DEMONTAŻ </t>
  </si>
  <si>
    <t>Demontaż stanowisk słupowych SN</t>
  </si>
  <si>
    <t>Demontaż stanowisk słupowych nn</t>
  </si>
  <si>
    <t>Demontaż linii kablowych SN</t>
  </si>
  <si>
    <t>Demontaż linii kablowych nn</t>
  </si>
  <si>
    <t>Demontaż linii napowietrznych nn</t>
  </si>
  <si>
    <t>Demontaż złącz kablowych nn</t>
  </si>
  <si>
    <t>BUDOWA OŚWIETLENIA DROGOWEGO</t>
  </si>
  <si>
    <t>BUDOWA LINII KABLOWYCH NN</t>
  </si>
  <si>
    <t>Układanie kabli YAKXS4x50mm</t>
  </si>
  <si>
    <t>Układanie kabli YAKXS4x35mm</t>
  </si>
  <si>
    <t>BUDOWA PUNKTÓW ŚWIETLNYCH</t>
  </si>
  <si>
    <t>MONTAŻ OPRAW OŚWIETLENIOWYCH</t>
  </si>
  <si>
    <t>Montaż opraw oświetleniowych LED 174 W na słupach</t>
  </si>
  <si>
    <t>Montaż opraw oświetleniowych LED 150 W na słupach (przejścia dla pieszych)</t>
  </si>
  <si>
    <t>Montaż opraw oświetleniowych LED 138 W na słupach</t>
  </si>
  <si>
    <t>Montaż opraw oświetleniowych LED 26 W na słupach</t>
  </si>
  <si>
    <t>MONTAŻ ROZDZIELNIC OŚWIETLENIOWYCH</t>
  </si>
  <si>
    <t>Montaż fundamentu rozdzielnicy</t>
  </si>
  <si>
    <t>Montaż obudowy i wyposażenia rozdzielnicy</t>
  </si>
  <si>
    <t>Demontaż punktów oświetleniowych</t>
  </si>
  <si>
    <t>Demontaż opraw ze słupów linii napowietrznej</t>
  </si>
  <si>
    <t>Demontaż rozdzielnic oświetleniowych</t>
  </si>
  <si>
    <t>Transport zdemontowanych elementów do magazynu Energa Oświetlenie</t>
  </si>
  <si>
    <t>Numer SST</t>
  </si>
  <si>
    <t>Nazwa i opis pozycji</t>
  </si>
  <si>
    <t>D-07.03.01</t>
  </si>
  <si>
    <t>Urządzenia do regulacji ruchu - sygnalizacja świetlna</t>
  </si>
  <si>
    <t>Budowa, programowanie i rozruch sterownika</t>
  </si>
  <si>
    <t>Montaż masztów wysokich z wysięgnikiem</t>
  </si>
  <si>
    <t>Montaż  ekranu kontrastowego</t>
  </si>
  <si>
    <t>Montaż sygnalizatorów 3- komorowych (D300)</t>
  </si>
  <si>
    <t>Montaż sygnalizatorów 2-komorowych (D200) z syg. Akustycznym</t>
  </si>
  <si>
    <t>Montaż przycisków sensorowych dla pieszych</t>
  </si>
  <si>
    <t>Montaż linii kablowej XzTKMXpw  4x2x0,8</t>
  </si>
  <si>
    <t xml:space="preserve">Montaż linii kablowej YKSLYekw-p </t>
  </si>
  <si>
    <t>Montaż linii kablowej YKSY 19x1,5</t>
  </si>
  <si>
    <t xml:space="preserve">Montaż pętli indukcyjnych „dużych” </t>
  </si>
  <si>
    <t>Budowa studni kablowej SKR-1</t>
  </si>
  <si>
    <t>stud.</t>
  </si>
  <si>
    <t>D-01.03.04.</t>
  </si>
  <si>
    <t>Przebudowa kanalizacji teletechnicznej OPL</t>
  </si>
  <si>
    <t>Przebudowa kabli miedzianych OPL</t>
  </si>
  <si>
    <t>Przebudowa kabli światłowodowych OPL</t>
  </si>
  <si>
    <t>Przebudowa infrastruktury VECTRA</t>
  </si>
  <si>
    <t>Przebudowa infrastruktury INTERARENA</t>
  </si>
  <si>
    <t>Zabepieczenie kabli MON</t>
  </si>
  <si>
    <t>WYKONANIE PLATFOM ROBOCZYCH</t>
  </si>
  <si>
    <t>ROBOTY WZMOCNIENIA PODŁOŻA GRUNTOWEGO</t>
  </si>
  <si>
    <t>POWIERZCHNIOWA WYMIANA GRUNTU</t>
  </si>
  <si>
    <t>WZMOCNIENIE PODŁOŻA GRUNTOWEGO</t>
  </si>
  <si>
    <t>Wgłębne Wzmocnienie podłoża gruntowego za pomocą kolumn żwirowo-betonowych: ilość kolumn 156 szt. Sumaryczna długość trzonów betonowych: 2496 mb, sumaryczna długość trzonów żwirowych: 390 mb</t>
  </si>
  <si>
    <t>Geosyntetyki do materaca geosyntetycznego. Geotkanina o wytrzymałości długotrwałej 200 kN/m.</t>
  </si>
  <si>
    <t>M19.01.01</t>
  </si>
  <si>
    <t>M20.01.08</t>
  </si>
  <si>
    <t>M20.01.12</t>
  </si>
  <si>
    <t>M20.01.17</t>
  </si>
  <si>
    <t>M20.01.22</t>
  </si>
  <si>
    <t>M11.01.01</t>
  </si>
  <si>
    <t>M12.01.02</t>
  </si>
  <si>
    <t>M13.02.02</t>
  </si>
  <si>
    <t>M15.01.03</t>
  </si>
  <si>
    <t>M19.01.02</t>
  </si>
  <si>
    <t>M20.01.10</t>
  </si>
  <si>
    <t>M20.01.23</t>
  </si>
  <si>
    <t>Obiekt P4 - km 8+949.03 ŁĄCZNIE</t>
  </si>
  <si>
    <t>Bariera min. H2W2B</t>
  </si>
  <si>
    <t>2</t>
  </si>
  <si>
    <t>Ułożenie geotkaniny polipropylenoweja</t>
  </si>
  <si>
    <t>Ułożenie fundamentu kruszywowego</t>
  </si>
  <si>
    <t>Zakup i montaż konstrukcji typu MultiPlate</t>
  </si>
  <si>
    <t>Ułożenie zasypki inżynierskiej</t>
  </si>
  <si>
    <t>Ułożenie parasola ochronnego</t>
  </si>
  <si>
    <t>Montaż rur drenarskich</t>
  </si>
  <si>
    <t>Obrukowanie skarp</t>
  </si>
  <si>
    <t>Ułożenie materaca gabionami 20 cm na podsypce</t>
  </si>
  <si>
    <t>Umocnienie skarp gabionami</t>
  </si>
  <si>
    <t>Izolacje bitumiczne wykonane na zimno fundament od strony wylotu</t>
  </si>
  <si>
    <t>Roboty rozbiorkowe wraz z utylizacja odpadów budowlanych</t>
  </si>
  <si>
    <t>Zakup i montaż konstrukcji typu HCPA-48</t>
  </si>
  <si>
    <t>Budowa punktu świetlnego 11m : - montaż słupa h=11m, budowa fundamentu, montaż rozdzielni słupowej</t>
  </si>
  <si>
    <t>Budowa punktu świetlnego 9m : - montaż słupa h=8m, montaż wysięgników, budowa fundamentu, montaż rozdzielni słupowej</t>
  </si>
  <si>
    <t>Budowa punktu świetlnego 10m : - montaż słupa h=9m, montaż wysięgników, budowa fundamentu, montaż rozdzielni słupowej</t>
  </si>
  <si>
    <t>Budowa punktu świetlnego 5m (4m) : - montaż słupa h=5m(h=4m), montaż wysięgników, budowa fundamentu, montaż rozdzielni słupowej</t>
  </si>
  <si>
    <t>1. DROGI</t>
  </si>
  <si>
    <t>- formowanie i zagęszczanie nasypów z przywiezieniem materiału z ukopu z transportem</t>
  </si>
  <si>
    <t>1. DROGI ŁĄCZNIE</t>
  </si>
  <si>
    <t>2.1. Obiekt PG1 - km 1+186.22</t>
  </si>
  <si>
    <t>2.2. Obiekt P2 - km 6+742.692</t>
  </si>
  <si>
    <t>2.1. Obiekt PG1 - km 1+186.22 ŁĄCZNIE</t>
  </si>
  <si>
    <t>2.2. OBIEKT P2 - km 6+742.692 ŁĄCZNIE</t>
  </si>
  <si>
    <t>2.3. Obiekt P3 - km 5+141.12</t>
  </si>
  <si>
    <t>2.3. OBIEKT P3 - km 5+141.12 ŁĄCZNIE</t>
  </si>
  <si>
    <t>2.4. Obiekt P4 - km 8+949.03</t>
  </si>
  <si>
    <t>3. BRANŻA SANITARNA</t>
  </si>
  <si>
    <t>3. SIECI SANITARNE ŁĄCZNIE</t>
  </si>
  <si>
    <t>3.1. SIEĆ WODOCIĄGOWA</t>
  </si>
  <si>
    <t>2. PRZEPUSTY DUŻE</t>
  </si>
  <si>
    <t>2. PRZEPUSTY DUŻE ŁĄCZNIE</t>
  </si>
  <si>
    <t>3.2. PRZEBUDOWA SIECI GAZOWEJ</t>
  </si>
  <si>
    <t>3.3 KANALIZACJA SANITARNA (grawitacyjna)</t>
  </si>
  <si>
    <t>3.4. KANALIZACJA SANITARNA TŁOCZNA</t>
  </si>
  <si>
    <t>3.5. KANALIZACJA DESZCZOWA</t>
  </si>
  <si>
    <t>3.6. SIEĆ CIEPŁOWNICZA</t>
  </si>
  <si>
    <t>4. BRANŻA ELEKTRO-ENERGETYCZNA</t>
  </si>
  <si>
    <t>4.1. USUNIĘCIE KOLIZJI</t>
  </si>
  <si>
    <t>4.2. OŚWIETLENIE</t>
  </si>
  <si>
    <t>4.1. USUNIĘCIE KOLIZJI ŁĄCZNIE</t>
  </si>
  <si>
    <t>4.2. OŚWIETLENIE ŁĄCZNIE:</t>
  </si>
  <si>
    <t>4.3. SYGNALIZACJA ŚWIETLNA</t>
  </si>
  <si>
    <t>4.3. SYGNALIZACJA ŚWIETLNA ŁĄCZNIE:</t>
  </si>
  <si>
    <t>4. BRANŻA ELEKTRO-ENERGETYCZNA RAZEM</t>
  </si>
  <si>
    <t>5. BRANŻA TELEKOMUNIKACYJNA</t>
  </si>
  <si>
    <t>5. BRANŻA TELEKOMUNIKACYJNA ŁĄCZNIE:</t>
  </si>
  <si>
    <t>6. WZMOCNIENIE PODŁOŻA</t>
  </si>
  <si>
    <t>ROBOTY PRZYGOTOWAWCZE RAZEM</t>
  </si>
  <si>
    <t>ROBOTY WZMOCNIENIA PODŁOŻA RAZEM</t>
  </si>
  <si>
    <t>6. WZMOCNIENIE PODŁOŻA ŁĄCZNIE:</t>
  </si>
  <si>
    <t>Krawężnik mostowy typu A - kamienny 18x20</t>
  </si>
  <si>
    <t>Zakup i montaż konstrukcji typu HCPA-39</t>
  </si>
  <si>
    <t>Kruszywo do materaca geosyntetycznego. Mieszanka - ziaren frakcji 16-32 mm – 40% (±10%)
- ziaren frakcji 8-16 mm – 60% (±10%)
- ziaren przechodzących przez sito 0,075mm – nie więcej niż_5%.</t>
  </si>
  <si>
    <t>Wartość zł</t>
  </si>
  <si>
    <t>KOSZTORYS ZBIORCZY:</t>
  </si>
  <si>
    <t>Razem brutto</t>
  </si>
  <si>
    <t>Razem netto</t>
  </si>
  <si>
    <t xml:space="preserve">Podatek VAT ...% </t>
  </si>
  <si>
    <t>Kwota w zł</t>
  </si>
  <si>
    <t>Budowa kanalizacji sanitarnej Dn 400mm PVC</t>
  </si>
  <si>
    <t>Budowa kanalizacji sanitarnej Dn 200mm PVC</t>
  </si>
  <si>
    <t>Budowa kanalizacji sanitarnej Dn 160mm PVC</t>
  </si>
  <si>
    <t>Płotki naprowadzające</t>
  </si>
  <si>
    <t>- Obrukowanie skarp</t>
  </si>
  <si>
    <t>Wykonanie platformy roboczej o gr. 1,0 m</t>
  </si>
  <si>
    <t>Wykonanie powierzchniowej wymiany gruntów słabonośnych na piaski średnie</t>
  </si>
  <si>
    <t>M13.01.01</t>
  </si>
  <si>
    <t>M19.01.05</t>
  </si>
  <si>
    <t>Dział robót:</t>
  </si>
  <si>
    <t>- przepusty z blachy falistej o średnicy 120 cm na podsypce z betonu C12/15 gr. 10 cm wraz z umocnieniem wlotów i wylotów (6 szt.)</t>
  </si>
  <si>
    <t>Cena jedn. 
zł</t>
  </si>
  <si>
    <t>M13.01.00</t>
  </si>
  <si>
    <t>WYMAGANIA OGÓLNE</t>
  </si>
  <si>
    <t>- koszt dostosowania się do Wymagań Ogólnych zawartych w Specyfikacji Technicznej DM-00.00.00</t>
  </si>
  <si>
    <t>- wykonanie, utrzymanie oraz likwidacja tymczasowej organizacji ruchu</t>
  </si>
  <si>
    <t>PODBUDOWY (odpowiednio również D-04.03.01)</t>
  </si>
  <si>
    <t>D-07.02.02</t>
  </si>
  <si>
    <t>Słupki prowadzące oraz znaki kilometrowe i hektometrowe</t>
  </si>
  <si>
    <t>- ustawienie znaków hektometrowych</t>
  </si>
  <si>
    <t>D-01.03.02</t>
  </si>
  <si>
    <t>D-07.07.01</t>
  </si>
  <si>
    <t>D-02.01.01.01</t>
  </si>
  <si>
    <t>DM-00.00.00</t>
  </si>
  <si>
    <t>D.02.03.01e</t>
  </si>
  <si>
    <t>D.03.01.02</t>
  </si>
  <si>
    <t>D.03.02.01a</t>
  </si>
  <si>
    <t>D.05.03.05</t>
  </si>
  <si>
    <t>Beton fundamentów klasy C30/37 w deskowaniu</t>
  </si>
  <si>
    <t>Beton klasy C12/15</t>
  </si>
  <si>
    <t>D-01.03.01</t>
  </si>
  <si>
    <t>D-01.03.01
D-01.03.02</t>
  </si>
  <si>
    <t>Wg DUŚ</t>
  </si>
  <si>
    <t>Wykonanie zbiornika zastępczego dla płazów</t>
  </si>
  <si>
    <t>Wykopy pod ławy w gruncie niespoistym i spoistym;
Wykonanie wykopów wraz z odwodnieniem i zabezpieczeniem skarp oraz projektami roboczymi:</t>
  </si>
  <si>
    <t>-umocnienie dna rowów ściekiem betonowym korytkowym, umocnienie skarp brukiem kamiennym na podsypce cem.-piask. 1:4 gr 10cm</t>
  </si>
  <si>
    <t>D.04.04.02 (wymagania wg D.02.03.01e) Podbudowa z mieszanki niezwiązanej</t>
  </si>
  <si>
    <t>D-02.01.01h</t>
  </si>
  <si>
    <t>Wykonanie wzmocnienia gruntu pod zbiornikiem w technologii opracowanej przez Wykonawcę</t>
  </si>
  <si>
    <t xml:space="preserve"> -rozbiórka wiat murowanych wraz z odtworzeniem (wiata stalowa) </t>
  </si>
  <si>
    <t>- rozbiórka i przestawienie wiat przystankowych stalowych</t>
  </si>
  <si>
    <t>- ułożenie warstwy ścieralnej z SMA11 gr. 4 cm</t>
  </si>
  <si>
    <t>Sadzenie i pielęgnacja drzew i krzewów liściastych</t>
  </si>
  <si>
    <t>- sadzenie i pielegnacja przez trzy sezony drzew liściastych form piennych z całkowitą zaprawą dołów ziemią urodzajną o wymiarach 1,0/0,7 m</t>
  </si>
  <si>
    <t>Budowa punktu świetlnego 8 m – lampa hybrydowa
- montaż słupa h=8 m, montaż wysięgnika i oprawy led 56W, budowa fundamentu, montaż rozdzielni słupowej, montaż akumulatorów (2x150 Ah), montaż panelu solarnego</t>
  </si>
  <si>
    <t>Przeniesienie punktu świetlnego 8 m – lampa hybrydowa
- demontaż/montaż słupa h=8 m, demontaż/montaż wysięgnika i oprawy led, demontaż/budowa fundamentu, demontaż/montaż akumulatorów (2x150 Ah), demontaż/montaż panelu solarnego</t>
  </si>
  <si>
    <t>D-05.03.26</t>
  </si>
  <si>
    <t>Zabezpieczenie nawierzchni geosiatką</t>
  </si>
  <si>
    <t>- oznakowanie poziome materiałami grubowarstwowymi koloru czerwonego</t>
  </si>
  <si>
    <t>- przymocowanie tarcz znaków mini (kategorii C), z folii typu 2</t>
  </si>
  <si>
    <t>- słupki przeszkodowe U-5a w gniazdach wraz ze znakami C-9</t>
  </si>
  <si>
    <t>- umocnienie skarp przez humusowanie i obsianie trawą gr. 20 cm</t>
  </si>
  <si>
    <t>- warstwa wiążąca z AC16W dla dróg kategorii KR3-KR4 o gr. 5 cm</t>
  </si>
  <si>
    <t>- warstwa wiążąca z AC16W dla dróg kategorii KR1-KR2 o gr. 5 cm</t>
  </si>
  <si>
    <t>- warstwa wiążąca z AC16W dróg kategorii KR3-KR4 o gr. 6 cm</t>
  </si>
  <si>
    <t xml:space="preserve">- ułożenie geosiatki z włókna szklanego na szerokości  1 m o wytrzmałości 100 kN/m </t>
  </si>
  <si>
    <t>- ustawienie wysięgników</t>
  </si>
  <si>
    <t>- mury oporowe z elementów żelbetowych o wysokości 2,5 m</t>
  </si>
  <si>
    <t>- mury oporowe z elementów żelbetowych o wysokości 1,2 m</t>
  </si>
  <si>
    <t>- zdjęcie warstwy humusu gr. średnia 30 cm</t>
  </si>
  <si>
    <t xml:space="preserve">- rozbiórka nawierzchni bitumicznej śr. gr. 40cm z podbudową </t>
  </si>
  <si>
    <t>- rozbiórka nawierzchni z elementów betonowych z podbudową</t>
  </si>
  <si>
    <t>- znak aktywny D6b - komplet (dwa znaki, przejście km ok. 11+090) wraz z konstrukcją wsporczą</t>
  </si>
  <si>
    <t>ryczałt</t>
  </si>
  <si>
    <t>- demontaż istniejącej sygnalizacji świetlnej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</si>
  <si>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</si>
  <si>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</si>
  <si>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</si>
  <si>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</si>
  <si>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 Cena jednostkowa w zł</t>
  </si>
  <si>
    <t xml:space="preserve"> Wartość pozycji w zł</t>
  </si>
  <si>
    <t>7. Budowa wiaduktu w km 1+640 DW 203 (m. Zaleskie) - Branża drogowa</t>
  </si>
  <si>
    <t>Cena jedn. zł</t>
  </si>
  <si>
    <t>D01.00.00</t>
  </si>
  <si>
    <t>D01.01.01</t>
  </si>
  <si>
    <t>ODTWORZENIE TRASY I PUNKTÓW WYSOKOŚCIOWYCH</t>
  </si>
  <si>
    <t>Wyznaczenie i odtworzenie trasy i punktów wysokościowych</t>
  </si>
  <si>
    <t>D01.02.02</t>
  </si>
  <si>
    <t>ZDJĘCIE WARSTWY HUMUSU</t>
  </si>
  <si>
    <t>Mechaniczne usunięcie warstwy ziemi urodzajnej (humusu) grub. 25 cm wraz z odwiezieniem na odl. 10 km</t>
  </si>
  <si>
    <t>Mechaniczne usunięcie warstwy ziemi urodzajnej (humusu) grub. 25 cm wraz ze zmagazynowaniem do późniejszego wykorzystania</t>
  </si>
  <si>
    <t>D01.02.04.</t>
  </si>
  <si>
    <t>ROZBIÓRKI ELEMENTÓW DRÓG</t>
  </si>
  <si>
    <t>Rozbiórka nawierzchni z kamienia polnego – droga DD2 wraz z odwiezieniem na odl. 10 km - Materiał zarządcy drogi.</t>
  </si>
  <si>
    <t>D02.00.00</t>
  </si>
  <si>
    <t>D02.01.01</t>
  </si>
  <si>
    <t>WYKONANIE WYKOPÓW W GRUNTACH NIESKALISTYCH</t>
  </si>
  <si>
    <t>Wykopy w gruntach nieskalistych wraz z wywiezieniem na odl. 10 km</t>
  </si>
  <si>
    <t>D02.03.01</t>
  </si>
  <si>
    <t>WYKONANIE NASYPÓW</t>
  </si>
  <si>
    <t>Nasypy z gruntu nośnego dobrze zagęszczalnego z zakupem materiału, dowiezieniem, wbudowaniem oraz zagęszczeniem nasypu</t>
  </si>
  <si>
    <t>D04.00.00</t>
  </si>
  <si>
    <t>PODBUDOWY</t>
  </si>
  <si>
    <t>D04.01.01</t>
  </si>
  <si>
    <t>PROFILOWANIE I ZAGĘSZCZENIE PODŁOŻA</t>
  </si>
  <si>
    <t>Plantowanie powierzchni skarp</t>
  </si>
  <si>
    <t>Wykonanie koryta wraz z profilowaniem i zagęszczeniem podłoża – głębokość koryta 20-30cm</t>
  </si>
  <si>
    <t>D04.02.01</t>
  </si>
  <si>
    <t>WARSTWA ODCINAJĄCA</t>
  </si>
  <si>
    <t>Wykonanie i zagęszczenie warstwy odcinającej z piasku średniego, grubość 15 cm</t>
  </si>
  <si>
    <t>D04.03.01</t>
  </si>
  <si>
    <t>OCZYSZCZANIE WARSTW KONSTRUKCYJNYCH</t>
  </si>
  <si>
    <t>Oczyszczenie mechaniczne warstw konstrukcyjnych - oczyszczenie dolnej warstwy podbudowy</t>
  </si>
  <si>
    <t>D04.04.02</t>
  </si>
  <si>
    <t>PODBUDOWA Z KRUSZYWA ŁAMANEGO STABILIZOWANEGO MECHANICZNIE</t>
  </si>
  <si>
    <t>Podbudowa z kruszywa łamango stabilizowanego mechanicznie 31.5/63, grub. 15 cm - warstwa dolna, jezdnia, mijanka, zjazdy</t>
  </si>
  <si>
    <t>Podbudowa z kruszywa łamanego 4/31,5, grub. 15 cm - warstwa górna - jezdnia, mijanka, zjazdy, pobocza</t>
  </si>
  <si>
    <t>D06.00.00</t>
  </si>
  <si>
    <t>D06.01.01</t>
  </si>
  <si>
    <t>UMOCNIENIE POWIERZCHNI SKARP PŁYTAMI BETONOWYMI AŻUROWYMI</t>
  </si>
  <si>
    <t>Umocnienie powierzchni skarp kamieniem polnym grub. 13-16 cm na podsypce cementowo - piaskowej z wypełnieniem spoin zaprawą cementową</t>
  </si>
  <si>
    <t>D07.00.00</t>
  </si>
  <si>
    <t>OZNAKOWANIA DRÓG I URZĄDZENIA BEZPIECZEŃSTWA RUCHU</t>
  </si>
  <si>
    <t>D07.02.01</t>
  </si>
  <si>
    <t>OZNAKOWANIE PIONOWE</t>
  </si>
  <si>
    <t>Tarcze znaków pokryte folią odblaskową II generacji i folią osłonową</t>
  </si>
  <si>
    <t xml:space="preserve">Tarcze „małe”  
- wyliczenie ilości wg proj. wykonawczego zawierającego docelową organizację ruchu </t>
  </si>
  <si>
    <t>Tabliczka ze wskazaniem odległości obowiązywania znaku</t>
  </si>
  <si>
    <t>D08.00.00</t>
  </si>
  <si>
    <t>D08.05.00</t>
  </si>
  <si>
    <t>Ścieki drogowe pod wiaduktem</t>
  </si>
  <si>
    <t>D03.01.01</t>
  </si>
  <si>
    <t>Przepusty z PEHD fi600</t>
  </si>
  <si>
    <t>POMIAR POWYKONAWCZY</t>
  </si>
  <si>
    <t>Geodezyjny pomiar powykonawczy wraz z odtworzeniem (wyznaczniem) pasa drogowego</t>
  </si>
  <si>
    <t>7. Budowa wiaduktu w km 1+640 DW 203 (m. Zaleskie) - Branża drogowa - ŁĄCZNIE</t>
  </si>
  <si>
    <t>8. Budowa wiaduktu w km 1+640 DW 203 (m. Zaleskie) - Branża mostowa</t>
  </si>
  <si>
    <t>D-01.01.01</t>
  </si>
  <si>
    <t>ODTWORZENIE TRASY PUNKTÓW WYSOKOŚCIOWYCH</t>
  </si>
  <si>
    <t>Geodezyjny pomiar powykonawczy / obsługa geodezyjna</t>
  </si>
  <si>
    <t xml:space="preserve">PALE FORMOWANE W GRUNCIE </t>
  </si>
  <si>
    <t>M-11.03.02</t>
  </si>
  <si>
    <t>Wykonanie pali dużych średnic z zabezpieczeniem stateczności ścian przez rurowanie, z betonu C-25/30 - w gruncie kat.III; średnica pali 800 mm</t>
  </si>
  <si>
    <t>M-11.03.06</t>
  </si>
  <si>
    <t>Probne obciążenia pali</t>
  </si>
  <si>
    <t>Skucie głowic pali z odwozem gruzu na składowisko</t>
  </si>
  <si>
    <t>Wywiezienie gruzu z terenu rozbiórki samochodem samowyładowczym na składowisko</t>
  </si>
  <si>
    <t>M -11.01.00</t>
  </si>
  <si>
    <t xml:space="preserve">WYKOPY </t>
  </si>
  <si>
    <t>Roboty ziemne (WYKOPY) wykonywane koparkami podsiębiernymi, z transportem urobku samochodami samowyładowczymi na składowisko</t>
  </si>
  <si>
    <t>M-11.01.04</t>
  </si>
  <si>
    <t>ZASYPANIE WYKOPÓW I PRZESTRZENI ZA ŚCIANAMI OPOROWYMI</t>
  </si>
  <si>
    <t>Zasypywanie wykopów fundamentowych z zagęszczeniem</t>
  </si>
  <si>
    <t>Zasypywanie przestrzeni pomiędzy panelami ścian oporowych z zagęszczeniem do poziomu płyt przejściowych</t>
  </si>
  <si>
    <t>M-12.01.00</t>
  </si>
  <si>
    <t>M-12.01.02</t>
  </si>
  <si>
    <t>Przygotowanie i montaż zbrojenia</t>
  </si>
  <si>
    <t>t</t>
  </si>
  <si>
    <t>M-20.01.06</t>
  </si>
  <si>
    <t>Montaż kotew talerzowych</t>
  </si>
  <si>
    <t>M-13.02.00</t>
  </si>
  <si>
    <t>BETON  C 20/ 25</t>
  </si>
  <si>
    <t>Podkłady z betonu C20/25</t>
  </si>
  <si>
    <t>Zabezpieczenie izolacji warstwą ochronną betonową - 5cm z montażem siatki stalowej</t>
  </si>
  <si>
    <t>M-13.01.01</t>
  </si>
  <si>
    <t>BETON PODPÓR C30/37</t>
  </si>
  <si>
    <t>Betonowanie oczepów palowych  betonem C30/37 z deskowaniem</t>
  </si>
  <si>
    <t>Betonowanie płyt przejściowych i belek podwalinowych  betonem C30/37  z deskowaniem</t>
  </si>
  <si>
    <t>M-13.01.05</t>
  </si>
  <si>
    <t>BETON USTROJU NOŚNEGO C30/37</t>
  </si>
  <si>
    <t>Wykonanie warstwy szczepnej</t>
  </si>
  <si>
    <t>Betonowanie płyt ustrojów niosących betonem C30/37 z deskowaniem</t>
  </si>
  <si>
    <t>BETON ŁACZNIKA OCZEPU I PREFABRYKATU C35/45</t>
  </si>
  <si>
    <t>Betonowanie łączników z betonu C 35/45 z deskowaniem</t>
  </si>
  <si>
    <t>M-13.01.07</t>
  </si>
  <si>
    <t>BETON KAP CHODNIKOWYCH I OCZEPÓW ŚCIAN  C30/37</t>
  </si>
  <si>
    <t>Betonowanie kap chodnikowych i oczepów ścian z deskowaniem</t>
  </si>
  <si>
    <t>Roboty remontowe - cięcie piłą nawierzchni bitumicznych,na głębokość do 5 cm</t>
  </si>
  <si>
    <t>Zalanie mostowego szwu dylatacyjnego kitem poliuretanowym</t>
  </si>
  <si>
    <t>M-13.03.01</t>
  </si>
  <si>
    <t>PREFABRYKATY ŻELBETOWE</t>
  </si>
  <si>
    <t>Montaż prefabrykatów żelbetowych typu B1 i A1 (18 elementów) z uszczelnieniem styków</t>
  </si>
  <si>
    <t>ODWODNIENIE ZASYPKI PRZYCZÓŁKA</t>
  </si>
  <si>
    <t>Drenaż rurowy o średnicy  150 mm z obsypką i podkładem z gliny</t>
  </si>
  <si>
    <t>M-15.01.01</t>
  </si>
  <si>
    <t>IZOLACJE POWIERZCHNI BETONOWYCH ZASYPYWANYCH</t>
  </si>
  <si>
    <t xml:space="preserve">Wykonanie izolacji przeciwwilgociowych - pierwsza warstwa izolacji </t>
  </si>
  <si>
    <t>M-15.02.03</t>
  </si>
  <si>
    <t>IZOLACJE Z PAP ZGRZEWALNYCH</t>
  </si>
  <si>
    <t xml:space="preserve">Wykonanie izolacji zgrzewalnych.                     </t>
  </si>
  <si>
    <t>M-18.01.01</t>
  </si>
  <si>
    <t>DYLATACJE BITUMICZNE</t>
  </si>
  <si>
    <t>Dylatacje bitumiczane.</t>
  </si>
  <si>
    <t>M-19.01.01</t>
  </si>
  <si>
    <t>KRAWĘŻNIKI KAMIENNE</t>
  </si>
  <si>
    <t xml:space="preserve">Montaż  krawężników kamiennych </t>
  </si>
  <si>
    <t xml:space="preserve">Uszczelnienie  styków - krawężnik-nawierzchnia oraz krawężnik kapa chodnikowa.      </t>
  </si>
  <si>
    <t>M-19.01.04</t>
  </si>
  <si>
    <t>BALUSTRADY  OCHRONNE STALOWE</t>
  </si>
  <si>
    <t xml:space="preserve">Montaż poręczy mostowych </t>
  </si>
  <si>
    <t>M-19.01.03</t>
  </si>
  <si>
    <t>BARIEROPORĘCZE OCHRONNE</t>
  </si>
  <si>
    <t>Montaż bariero-poręczy  typu H2W2</t>
  </si>
  <si>
    <t>M-19.01.06</t>
  </si>
  <si>
    <t>MONTAŻ PREFABRYKATÓW GZYMSOWYCH POLIMEROBETONOWYCH</t>
  </si>
  <si>
    <t>Montaż płyt gzymsowych polimerobetonowych</t>
  </si>
  <si>
    <t>M-15.03.01</t>
  </si>
  <si>
    <t>NAWIERZCHNIE Z ŻYWIC METAKRYLOWYCH</t>
  </si>
  <si>
    <t>Nawierzchnio-izolacja z żywic metakrylowych gr. 3mm</t>
  </si>
  <si>
    <t>M.13.03.02</t>
  </si>
  <si>
    <t xml:space="preserve">ŚCIANY OPOROWE Z PANELI SYSTEMOWYCH </t>
  </si>
  <si>
    <t xml:space="preserve">Montaż prefabrykatów panelowych żelbetowych </t>
  </si>
  <si>
    <t>M-20.01.02</t>
  </si>
  <si>
    <t xml:space="preserve">ZABEZPIECZENIE POWIERZCHNI BETONOWYCH </t>
  </si>
  <si>
    <t>Wykonaniej powłoki zabezpieczającej powierzchnie betonowe</t>
  </si>
  <si>
    <t>D-10.02.01</t>
  </si>
  <si>
    <t>SCHODY SKARPOWE</t>
  </si>
  <si>
    <t>Schody skarpowe betonowe</t>
  </si>
  <si>
    <t>Montaż obrzeży betonowych</t>
  </si>
  <si>
    <t>Poręcze ochronne sztywne z pochwytem i przeciągiem z rur stalowych o śred. 60 i 38 mm, przy rozstawie słupków z rur stalowych o średn. 60 mm 1,5 m</t>
  </si>
  <si>
    <t>M-20.01.19</t>
  </si>
  <si>
    <t>ZNAKI GEODEZYJNE</t>
  </si>
  <si>
    <t xml:space="preserve">Wykonanie reperów stalowych osadzonych na budowli </t>
  </si>
  <si>
    <t>D-04.03.01</t>
  </si>
  <si>
    <t>OCZYSZCZENIE I SKROPIENIE WARSTW KONSTRUKCYJNYCH</t>
  </si>
  <si>
    <t>Mechaniczne oczyszczenie i skropienie nawierzchni bitumicznej</t>
  </si>
  <si>
    <t>D-05.03.05</t>
  </si>
  <si>
    <t xml:space="preserve">WARSTWA WIĄŻĄCA </t>
  </si>
  <si>
    <t>Warstwa wiążąca AC W 16 - 5cm</t>
  </si>
  <si>
    <t>Przyklejenie taśmy uszczelniajacej nawierzchnię z krawężnikiem.</t>
  </si>
  <si>
    <t>D-05.03.13</t>
  </si>
  <si>
    <t>WARSTWA ŚCIERALNA SMA</t>
  </si>
  <si>
    <t>Warstwa ścieralna SMA 8 - 4cm</t>
  </si>
  <si>
    <t>D-08.05.00</t>
  </si>
  <si>
    <t>URZĄDZENIA ODWADNIAJĄCE</t>
  </si>
  <si>
    <t xml:space="preserve">Ścieki skarpowe </t>
  </si>
  <si>
    <t>Ścieki uliczne korytkowe_x000D_</t>
  </si>
  <si>
    <t>Ścieki uliczne trójkatne</t>
  </si>
  <si>
    <t xml:space="preserve">Ścieki uliczne z kamienia łamanego na skarpach - na wylotach ścieków skarpowych </t>
  </si>
  <si>
    <t>8. Budowa wiaduktu w km 1+640 DW 203 (m. Zaleskie) - Branża mostowa - ŁĄCZNIE</t>
  </si>
  <si>
    <t>Cena jedn. w zł</t>
  </si>
  <si>
    <t>Wartość w zł</t>
  </si>
  <si>
    <t xml:space="preserve"> Cena jednostkowa w zł </t>
  </si>
  <si>
    <t xml:space="preserve">    Budowa wiaduktu w km 1+640 DW 203 (m. Zaleskie):</t>
  </si>
  <si>
    <t>7. - Branża drogowa</t>
  </si>
  <si>
    <t>8. - Branża mostowa</t>
  </si>
  <si>
    <t>9. PROMOCJA (tablice)</t>
  </si>
  <si>
    <t>Tablice informacyjne wg p. 31 Załącznika nr 6 do Umowy</t>
  </si>
  <si>
    <t>Tablice pamiątkowe wg p. 32 Załącznika nr 6 do Umowy</t>
  </si>
  <si>
    <t>9. PROMOCJA (tablice) - ŁĄCZNIE</t>
  </si>
  <si>
    <t>KOSZTORYS OFERTOWY
Rozbudowa drogi wojewódzkiej nr 203 - odcinek od granicy województwa do Ustki</t>
  </si>
  <si>
    <t>- karczowanie krzewów i zagajników</t>
  </si>
  <si>
    <t>ha</t>
  </si>
  <si>
    <t>- mechaniczne ścinanie pni o średnicy do 20 cm wraz z wywiezieniem oraz utylizacją dłużyc, gałęzi i uprzątnięciem terenu po wycince</t>
  </si>
  <si>
    <t>- mechaniczne ścinanie pni o średnicy od 21 do 55 cm wraz z wywiezieniem oraz utylizacją dłużyc, gałęzi i uprzątnięciem terenu po wycince</t>
  </si>
  <si>
    <t>- mechaniczne ścinanie pni o średnicy od 56 do 75 cm wraz z wywiezieniem oraz utylizacją dłużyc, gałęzi i uprzątnięciem terenu po wycince</t>
  </si>
  <si>
    <t>- mechaniczne ścinanie pni o średnicy powyżej 75 cm wraz z wywiezieniem oraz utylizacją dłużyc, gałęzi i uprzątnięciem terenu po wycince</t>
  </si>
  <si>
    <t xml:space="preserve">- rozbiórka nawierzchni bitumicznej śr. gr. 32 cm z podbudową </t>
  </si>
  <si>
    <t>- rozbiórka mechaniczna warstwy bitumicznej zawierającej lepiszcze smołowe wraz z utylizacją – grub. 8 cm</t>
  </si>
  <si>
    <t>23a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</si>
</sst>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"/>
    <numFmt numFmtId="166" formatCode="0.000"/>
    <numFmt numFmtId="167" formatCode="#,##0.00_ ;[Red]\-#,##0.00\ "/>
    <numFmt numFmtId="168" formatCode="#,##0_ ;[Red]\-#,##0\ "/>
    <numFmt numFmtId="169" formatCode="#,##0.000_ ;[Red]\-#,##0.000\ 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9.5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15"/>
      <color theme="1"/>
      <name val="Times New Roman"/>
      <family val="1"/>
      <charset val="238"/>
    </font>
    <font>
      <sz val="8.5"/>
      <name val="Times New Roman"/>
      <family val="1"/>
      <charset val="238"/>
    </font>
    <font>
      <sz val="10"/>
      <name val="Times New Roman"/>
      <family val="1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i/>
      <sz val="14"/>
      <name val="Times New Roman"/>
      <family val="1"/>
      <charset val="238"/>
    </font>
    <font>
      <i/>
      <sz val="15"/>
      <name val="Times New Roman"/>
      <family val="1"/>
      <charset val="238"/>
    </font>
    <font>
      <sz val="10"/>
      <color theme="5" tint="0.39997558519241921"/>
      <name val="Times New Roman"/>
      <family val="1"/>
      <charset val="238"/>
    </font>
    <font>
      <sz val="12"/>
      <name val="Times New Roman"/>
      <family val="1"/>
    </font>
    <font>
      <sz val="12"/>
      <name val="Arial CE"/>
      <charset val="238"/>
    </font>
    <font>
      <sz val="9"/>
      <name val="Times New Roman"/>
      <family val="1"/>
    </font>
    <font>
      <sz val="10"/>
      <name val="Arial CE"/>
      <charset val="238"/>
    </font>
    <font>
      <sz val="12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0"/>
      <color theme="0" tint="-0.49998474074526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</font>
    <font>
      <b/>
      <sz val="10"/>
      <color theme="0" tint="-0.1499984740745262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533">
    <xf numFmtId="0" fontId="0" fillId="0" borderId="0" xfId="0"/>
    <xf numFmtId="0" fontId="6" fillId="0" borderId="0" xfId="0" applyFont="1"/>
    <xf numFmtId="0" fontId="9" fillId="3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43" fontId="10" fillId="0" borderId="17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8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/>
    </xf>
    <xf numFmtId="49" fontId="15" fillId="3" borderId="1" xfId="0" applyNumberFormat="1" applyFont="1" applyFill="1" applyBorder="1" applyAlignment="1">
      <alignment vertical="center" wrapText="1"/>
    </xf>
    <xf numFmtId="43" fontId="14" fillId="3" borderId="17" xfId="1" applyFont="1" applyFill="1" applyBorder="1" applyAlignment="1">
      <alignment vertical="center"/>
    </xf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43" fontId="7" fillId="4" borderId="0" xfId="1" applyFont="1" applyFill="1" applyBorder="1" applyAlignment="1"/>
    <xf numFmtId="49" fontId="10" fillId="0" borderId="0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0" borderId="1" xfId="3" quotePrefix="1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3" fontId="10" fillId="0" borderId="17" xfId="1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43" fontId="10" fillId="0" borderId="17" xfId="1" applyFont="1" applyFill="1" applyBorder="1" applyAlignment="1">
      <alignment vertical="center"/>
    </xf>
    <xf numFmtId="0" fontId="16" fillId="4" borderId="23" xfId="0" applyFont="1" applyFill="1" applyBorder="1" applyAlignment="1"/>
    <xf numFmtId="0" fontId="13" fillId="4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43" fontId="14" fillId="4" borderId="17" xfId="1" applyFont="1" applyFill="1" applyBorder="1" applyAlignment="1">
      <alignment vertical="center"/>
    </xf>
    <xf numFmtId="0" fontId="17" fillId="5" borderId="0" xfId="0" applyFont="1" applyFill="1" applyBorder="1" applyAlignment="1"/>
    <xf numFmtId="0" fontId="10" fillId="7" borderId="15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horizontal="center" vertical="center"/>
    </xf>
    <xf numFmtId="43" fontId="10" fillId="7" borderId="22" xfId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5" fillId="7" borderId="0" xfId="0" applyNumberFormat="1" applyFont="1" applyFill="1" applyBorder="1" applyAlignment="1">
      <alignment vertical="center"/>
    </xf>
    <xf numFmtId="43" fontId="15" fillId="7" borderId="21" xfId="1" applyFont="1" applyFill="1" applyBorder="1" applyAlignment="1">
      <alignment horizontal="right" vertical="center"/>
    </xf>
    <xf numFmtId="0" fontId="10" fillId="9" borderId="15" xfId="0" applyFont="1" applyFill="1" applyBorder="1" applyAlignment="1">
      <alignment vertical="center"/>
    </xf>
    <xf numFmtId="0" fontId="10" fillId="9" borderId="22" xfId="0" applyFont="1" applyFill="1" applyBorder="1" applyAlignment="1">
      <alignment horizontal="center" vertical="center"/>
    </xf>
    <xf numFmtId="43" fontId="10" fillId="9" borderId="17" xfId="1" applyFont="1" applyFill="1" applyBorder="1" applyAlignment="1">
      <alignment vertical="center"/>
    </xf>
    <xf numFmtId="49" fontId="15" fillId="5" borderId="15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15" fillId="9" borderId="0" xfId="0" applyNumberFormat="1" applyFont="1" applyFill="1" applyBorder="1" applyAlignment="1">
      <alignment vertical="center"/>
    </xf>
    <xf numFmtId="43" fontId="15" fillId="9" borderId="21" xfId="1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center" vertical="center"/>
    </xf>
    <xf numFmtId="43" fontId="10" fillId="5" borderId="17" xfId="1" applyFont="1" applyFill="1" applyBorder="1" applyAlignment="1">
      <alignment vertical="center" wrapText="1"/>
    </xf>
    <xf numFmtId="49" fontId="15" fillId="5" borderId="0" xfId="0" applyNumberFormat="1" applyFont="1" applyFill="1" applyBorder="1" applyAlignment="1">
      <alignment vertical="center"/>
    </xf>
    <xf numFmtId="43" fontId="15" fillId="5" borderId="21" xfId="1" applyFont="1" applyFill="1" applyBorder="1" applyAlignment="1">
      <alignment horizontal="right" vertical="center"/>
    </xf>
    <xf numFmtId="0" fontId="10" fillId="10" borderId="15" xfId="0" applyFont="1" applyFill="1" applyBorder="1" applyAlignment="1">
      <alignment vertical="center"/>
    </xf>
    <xf numFmtId="0" fontId="10" fillId="10" borderId="22" xfId="0" applyFont="1" applyFill="1" applyBorder="1" applyAlignment="1">
      <alignment horizontal="center" vertical="center"/>
    </xf>
    <xf numFmtId="43" fontId="10" fillId="10" borderId="17" xfId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9" fontId="15" fillId="10" borderId="0" xfId="0" applyNumberFormat="1" applyFont="1" applyFill="1" applyBorder="1" applyAlignment="1">
      <alignment vertical="center"/>
    </xf>
    <xf numFmtId="43" fontId="15" fillId="10" borderId="21" xfId="1" applyFont="1" applyFill="1" applyBorder="1" applyAlignment="1">
      <alignment horizontal="right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/>
    </xf>
    <xf numFmtId="43" fontId="10" fillId="8" borderId="17" xfId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vertical="center"/>
    </xf>
    <xf numFmtId="43" fontId="10" fillId="8" borderId="17" xfId="1" applyFont="1" applyFill="1" applyBorder="1" applyAlignment="1">
      <alignment vertical="center" wrapText="1"/>
    </xf>
    <xf numFmtId="49" fontId="15" fillId="8" borderId="0" xfId="0" applyNumberFormat="1" applyFont="1" applyFill="1" applyBorder="1" applyAlignment="1">
      <alignment vertical="center"/>
    </xf>
    <xf numFmtId="43" fontId="15" fillId="8" borderId="21" xfId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43" fontId="10" fillId="6" borderId="1" xfId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1" xfId="4" quotePrefix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49" fontId="15" fillId="6" borderId="0" xfId="0" applyNumberFormat="1" applyFont="1" applyFill="1" applyBorder="1" applyAlignment="1">
      <alignment vertical="center"/>
    </xf>
    <xf numFmtId="43" fontId="15" fillId="6" borderId="21" xfId="1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vertical="center"/>
    </xf>
    <xf numFmtId="43" fontId="10" fillId="5" borderId="17" xfId="1" applyFont="1" applyFill="1" applyBorder="1" applyAlignment="1">
      <alignment vertical="center"/>
    </xf>
    <xf numFmtId="0" fontId="17" fillId="11" borderId="17" xfId="0" applyFont="1" applyFill="1" applyBorder="1" applyAlignment="1">
      <alignment horizontal="center"/>
    </xf>
    <xf numFmtId="0" fontId="10" fillId="5" borderId="15" xfId="0" applyFont="1" applyFill="1" applyBorder="1" applyAlignment="1">
      <alignment vertical="center"/>
    </xf>
    <xf numFmtId="0" fontId="16" fillId="11" borderId="15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0" fontId="21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vertical="center"/>
    </xf>
    <xf numFmtId="0" fontId="16" fillId="11" borderId="15" xfId="0" applyFont="1" applyFill="1" applyBorder="1" applyAlignment="1"/>
    <xf numFmtId="0" fontId="6" fillId="11" borderId="15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1" fontId="21" fillId="11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1" fontId="10" fillId="11" borderId="23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10" fillId="11" borderId="17" xfId="0" applyFont="1" applyFill="1" applyBorder="1" applyAlignment="1">
      <alignment vertical="center"/>
    </xf>
    <xf numFmtId="43" fontId="10" fillId="11" borderId="17" xfId="1" applyFont="1" applyFill="1" applyBorder="1" applyAlignment="1">
      <alignment vertical="center"/>
    </xf>
    <xf numFmtId="44" fontId="10" fillId="0" borderId="1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43" fontId="10" fillId="0" borderId="27" xfId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43" fontId="10" fillId="0" borderId="7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0" xfId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0" fillId="0" borderId="9" xfId="1" applyFont="1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43" fontId="10" fillId="0" borderId="32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43" fontId="14" fillId="0" borderId="3" xfId="1" applyFont="1" applyFill="1" applyBorder="1" applyAlignment="1">
      <alignment horizontal="center" vertical="center"/>
    </xf>
    <xf numFmtId="43" fontId="14" fillId="0" borderId="18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7" fillId="4" borderId="0" xfId="0" applyNumberFormat="1" applyFont="1" applyFill="1" applyBorder="1" applyAlignment="1"/>
    <xf numFmtId="44" fontId="10" fillId="0" borderId="4" xfId="0" applyNumberFormat="1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horizontal="center" vertical="center"/>
    </xf>
    <xf numFmtId="44" fontId="10" fillId="7" borderId="17" xfId="0" applyNumberFormat="1" applyFont="1" applyFill="1" applyBorder="1" applyAlignment="1">
      <alignment vertical="center" wrapText="1"/>
    </xf>
    <xf numFmtId="44" fontId="10" fillId="5" borderId="22" xfId="0" applyNumberFormat="1" applyFont="1" applyFill="1" applyBorder="1" applyAlignment="1">
      <alignment horizontal="right" vertical="center"/>
    </xf>
    <xf numFmtId="44" fontId="10" fillId="0" borderId="21" xfId="0" applyNumberFormat="1" applyFont="1" applyFill="1" applyBorder="1" applyAlignment="1">
      <alignment horizontal="right" vertical="center"/>
    </xf>
    <xf numFmtId="44" fontId="10" fillId="0" borderId="17" xfId="0" applyNumberFormat="1" applyFont="1" applyFill="1" applyBorder="1" applyAlignment="1">
      <alignment vertical="center"/>
    </xf>
    <xf numFmtId="44" fontId="10" fillId="0" borderId="22" xfId="0" applyNumberFormat="1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horizontal="center" vertical="center" wrapText="1"/>
    </xf>
    <xf numFmtId="44" fontId="10" fillId="11" borderId="4" xfId="0" applyNumberFormat="1" applyFont="1" applyFill="1" applyBorder="1" applyAlignment="1">
      <alignment horizontal="right" vertic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center" vertical="center"/>
    </xf>
    <xf numFmtId="44" fontId="10" fillId="0" borderId="19" xfId="1" applyNumberFormat="1" applyFont="1" applyFill="1" applyBorder="1" applyAlignment="1">
      <alignment horizontal="center" vertical="center"/>
    </xf>
    <xf numFmtId="44" fontId="10" fillId="0" borderId="18" xfId="0" applyNumberFormat="1" applyFont="1" applyFill="1" applyBorder="1" applyAlignment="1">
      <alignment horizontal="center" vertical="center"/>
    </xf>
    <xf numFmtId="44" fontId="10" fillId="7" borderId="18" xfId="0" applyNumberFormat="1" applyFont="1" applyFill="1" applyBorder="1" applyAlignment="1">
      <alignment vertical="center" wrapText="1"/>
    </xf>
    <xf numFmtId="44" fontId="10" fillId="0" borderId="18" xfId="0" applyNumberFormat="1" applyFont="1" applyFill="1" applyBorder="1" applyAlignment="1">
      <alignment horizontal="center" vertical="center" wrapText="1"/>
    </xf>
    <xf numFmtId="44" fontId="10" fillId="0" borderId="25" xfId="0" applyNumberFormat="1" applyFont="1" applyFill="1" applyBorder="1" applyAlignment="1">
      <alignment vertical="center"/>
    </xf>
    <xf numFmtId="44" fontId="10" fillId="0" borderId="29" xfId="0" applyNumberFormat="1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43" fontId="26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3" fontId="10" fillId="0" borderId="0" xfId="1" applyFont="1"/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Border="1" applyAlignment="1"/>
    <xf numFmtId="0" fontId="10" fillId="0" borderId="22" xfId="0" applyFont="1" applyBorder="1" applyAlignment="1">
      <alignment horizontal="right"/>
    </xf>
    <xf numFmtId="43" fontId="10" fillId="0" borderId="17" xfId="1" applyFont="1" applyBorder="1" applyAlignment="1"/>
    <xf numFmtId="44" fontId="10" fillId="0" borderId="17" xfId="0" applyNumberFormat="1" applyFont="1" applyBorder="1" applyAlignment="1"/>
    <xf numFmtId="44" fontId="10" fillId="0" borderId="18" xfId="0" applyNumberFormat="1" applyFont="1" applyBorder="1" applyAlignment="1"/>
    <xf numFmtId="43" fontId="26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0" fillId="0" borderId="2" xfId="0" applyFont="1" applyFill="1" applyBorder="1"/>
    <xf numFmtId="44" fontId="10" fillId="0" borderId="18" xfId="0" applyNumberFormat="1" applyFont="1" applyFill="1" applyBorder="1" applyAlignment="1">
      <alignment horizont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21" xfId="0" applyFont="1" applyFill="1" applyBorder="1" applyAlignment="1">
      <alignment horizontal="center"/>
    </xf>
    <xf numFmtId="43" fontId="15" fillId="0" borderId="0" xfId="1" applyFont="1" applyFill="1" applyBorder="1" applyAlignment="1"/>
    <xf numFmtId="44" fontId="15" fillId="0" borderId="0" xfId="0" applyNumberFormat="1" applyFont="1" applyFill="1" applyBorder="1" applyAlignment="1"/>
    <xf numFmtId="44" fontId="15" fillId="0" borderId="18" xfId="0" applyNumberFormat="1" applyFont="1" applyFill="1" applyBorder="1" applyAlignment="1"/>
    <xf numFmtId="0" fontId="2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44" fontId="10" fillId="0" borderId="17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28" fillId="5" borderId="0" xfId="0" applyFont="1" applyFill="1" applyBorder="1" applyAlignment="1"/>
    <xf numFmtId="0" fontId="28" fillId="5" borderId="0" xfId="0" applyFont="1" applyFill="1" applyBorder="1" applyAlignment="1">
      <alignment horizontal="center"/>
    </xf>
    <xf numFmtId="43" fontId="28" fillId="5" borderId="0" xfId="1" applyFont="1" applyFill="1" applyBorder="1" applyAlignment="1"/>
    <xf numFmtId="44" fontId="28" fillId="5" borderId="0" xfId="0" applyNumberFormat="1" applyFont="1" applyFill="1" applyBorder="1" applyAlignment="1"/>
    <xf numFmtId="0" fontId="28" fillId="11" borderId="17" xfId="0" applyFont="1" applyFill="1" applyBorder="1" applyAlignment="1">
      <alignment horizontal="center"/>
    </xf>
    <xf numFmtId="43" fontId="28" fillId="11" borderId="17" xfId="1" applyFont="1" applyFill="1" applyBorder="1" applyAlignment="1">
      <alignment horizontal="center"/>
    </xf>
    <xf numFmtId="44" fontId="28" fillId="11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43" fontId="15" fillId="0" borderId="17" xfId="1" applyFont="1" applyFill="1" applyBorder="1" applyAlignment="1">
      <alignment horizontal="center"/>
    </xf>
    <xf numFmtId="44" fontId="15" fillId="0" borderId="17" xfId="0" applyNumberFormat="1" applyFont="1" applyFill="1" applyBorder="1" applyAlignment="1">
      <alignment horizontal="center"/>
    </xf>
    <xf numFmtId="44" fontId="15" fillId="0" borderId="18" xfId="0" applyNumberFormat="1" applyFont="1" applyFill="1" applyBorder="1" applyAlignment="1">
      <alignment horizontal="center"/>
    </xf>
    <xf numFmtId="0" fontId="15" fillId="0" borderId="17" xfId="0" applyFont="1" applyFill="1" applyBorder="1" applyAlignment="1"/>
    <xf numFmtId="43" fontId="15" fillId="0" borderId="17" xfId="1" applyFont="1" applyFill="1" applyBorder="1" applyAlignment="1"/>
    <xf numFmtId="44" fontId="15" fillId="0" borderId="17" xfId="0" applyNumberFormat="1" applyFont="1" applyFill="1" applyBorder="1" applyAlignment="1"/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5" xfId="0" applyFont="1" applyBorder="1"/>
    <xf numFmtId="44" fontId="10" fillId="0" borderId="0" xfId="0" applyNumberFormat="1" applyFont="1"/>
    <xf numFmtId="0" fontId="10" fillId="3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10" fillId="11" borderId="1" xfId="0" applyFont="1" applyFill="1" applyBorder="1"/>
    <xf numFmtId="0" fontId="10" fillId="0" borderId="16" xfId="0" applyFont="1" applyBorder="1"/>
    <xf numFmtId="0" fontId="10" fillId="0" borderId="12" xfId="0" applyFont="1" applyBorder="1" applyAlignment="1">
      <alignment horizontal="right"/>
    </xf>
    <xf numFmtId="0" fontId="10" fillId="0" borderId="13" xfId="0" applyFont="1" applyBorder="1"/>
    <xf numFmtId="0" fontId="10" fillId="0" borderId="1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8" fillId="4" borderId="15" xfId="0" applyFont="1" applyFill="1" applyBorder="1" applyAlignment="1">
      <alignment vertical="center"/>
    </xf>
    <xf numFmtId="44" fontId="10" fillId="3" borderId="22" xfId="0" applyNumberFormat="1" applyFont="1" applyFill="1" applyBorder="1" applyAlignment="1">
      <alignment horizontal="right" vertical="center"/>
    </xf>
    <xf numFmtId="44" fontId="15" fillId="4" borderId="0" xfId="0" applyNumberFormat="1" applyFont="1" applyFill="1" applyBorder="1" applyAlignment="1"/>
    <xf numFmtId="44" fontId="10" fillId="4" borderId="4" xfId="0" applyNumberFormat="1" applyFont="1" applyFill="1" applyBorder="1" applyAlignment="1">
      <alignment horizontal="right" vertical="center"/>
    </xf>
    <xf numFmtId="44" fontId="15" fillId="5" borderId="0" xfId="0" applyNumberFormat="1" applyFont="1" applyFill="1" applyBorder="1" applyAlignment="1"/>
    <xf numFmtId="44" fontId="15" fillId="11" borderId="17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right" vertical="center"/>
    </xf>
    <xf numFmtId="44" fontId="10" fillId="0" borderId="0" xfId="0" applyNumberFormat="1" applyFont="1" applyAlignment="1">
      <alignment horizontal="center"/>
    </xf>
    <xf numFmtId="0" fontId="22" fillId="13" borderId="0" xfId="0" applyFont="1" applyFill="1" applyBorder="1" applyAlignment="1"/>
    <xf numFmtId="0" fontId="29" fillId="13" borderId="0" xfId="0" applyFont="1" applyFill="1" applyBorder="1" applyAlignment="1"/>
    <xf numFmtId="0" fontId="29" fillId="13" borderId="0" xfId="0" applyFont="1" applyFill="1" applyBorder="1" applyAlignment="1">
      <alignment horizontal="center"/>
    </xf>
    <xf numFmtId="43" fontId="29" fillId="13" borderId="0" xfId="1" applyFont="1" applyFill="1" applyBorder="1" applyAlignment="1"/>
    <xf numFmtId="44" fontId="15" fillId="13" borderId="0" xfId="0" applyNumberFormat="1" applyFont="1" applyFill="1" applyBorder="1" applyAlignment="1"/>
    <xf numFmtId="44" fontId="29" fillId="13" borderId="0" xfId="0" applyNumberFormat="1" applyFont="1" applyFill="1" applyBorder="1" applyAlignment="1"/>
    <xf numFmtId="0" fontId="21" fillId="13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vertical="center"/>
    </xf>
    <xf numFmtId="0" fontId="24" fillId="13" borderId="1" xfId="0" applyFont="1" applyFill="1" applyBorder="1" applyAlignment="1">
      <alignment vertical="center" wrapText="1"/>
    </xf>
    <xf numFmtId="0" fontId="24" fillId="13" borderId="1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vertical="center"/>
    </xf>
    <xf numFmtId="43" fontId="10" fillId="13" borderId="22" xfId="1" applyFont="1" applyFill="1" applyBorder="1" applyAlignment="1">
      <alignment horizontal="right" vertical="center"/>
    </xf>
    <xf numFmtId="0" fontId="10" fillId="13" borderId="2" xfId="0" applyFont="1" applyFill="1" applyBorder="1"/>
    <xf numFmtId="0" fontId="10" fillId="12" borderId="1" xfId="0" applyFont="1" applyFill="1" applyBorder="1"/>
    <xf numFmtId="0" fontId="10" fillId="12" borderId="15" xfId="0" applyFont="1" applyFill="1" applyBorder="1" applyAlignment="1">
      <alignment vertical="center"/>
    </xf>
    <xf numFmtId="0" fontId="10" fillId="12" borderId="17" xfId="0" applyFont="1" applyFill="1" applyBorder="1" applyAlignment="1">
      <alignment vertical="center"/>
    </xf>
    <xf numFmtId="43" fontId="10" fillId="12" borderId="17" xfId="1" applyFont="1" applyFill="1" applyBorder="1" applyAlignment="1">
      <alignment vertical="center"/>
    </xf>
    <xf numFmtId="44" fontId="10" fillId="12" borderId="22" xfId="0" applyNumberFormat="1" applyFont="1" applyFill="1" applyBorder="1" applyAlignment="1">
      <alignment horizontal="right" vertical="center"/>
    </xf>
    <xf numFmtId="0" fontId="22" fillId="12" borderId="0" xfId="0" applyFont="1" applyFill="1" applyBorder="1" applyAlignment="1"/>
    <xf numFmtId="0" fontId="21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29" fillId="12" borderId="0" xfId="0" applyFont="1" applyFill="1" applyBorder="1" applyAlignment="1"/>
    <xf numFmtId="0" fontId="29" fillId="12" borderId="0" xfId="0" applyFont="1" applyFill="1" applyBorder="1" applyAlignment="1">
      <alignment horizontal="center"/>
    </xf>
    <xf numFmtId="43" fontId="29" fillId="12" borderId="0" xfId="1" applyFont="1" applyFill="1" applyBorder="1" applyAlignment="1"/>
    <xf numFmtId="44" fontId="15" fillId="12" borderId="0" xfId="0" applyNumberFormat="1" applyFont="1" applyFill="1" applyBorder="1" applyAlignment="1"/>
    <xf numFmtId="44" fontId="29" fillId="12" borderId="0" xfId="0" applyNumberFormat="1" applyFont="1" applyFill="1" applyBorder="1" applyAlignment="1"/>
    <xf numFmtId="0" fontId="10" fillId="0" borderId="1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/>
    </xf>
    <xf numFmtId="0" fontId="27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vertical="center"/>
    </xf>
    <xf numFmtId="0" fontId="10" fillId="0" borderId="24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 wrapText="1"/>
    </xf>
    <xf numFmtId="0" fontId="10" fillId="0" borderId="17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/>
    </xf>
    <xf numFmtId="0" fontId="10" fillId="0" borderId="5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/>
    </xf>
    <xf numFmtId="0" fontId="6" fillId="0" borderId="0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" fontId="10" fillId="0" borderId="19" xfId="1" applyNumberFormat="1" applyFont="1" applyFill="1" applyBorder="1" applyAlignment="1">
      <alignment horizontal="right" vertical="center"/>
    </xf>
    <xf numFmtId="4" fontId="10" fillId="0" borderId="17" xfId="1" applyNumberFormat="1" applyFont="1" applyFill="1" applyBorder="1" applyAlignment="1">
      <alignment horizontal="right" vertical="center"/>
    </xf>
    <xf numFmtId="4" fontId="10" fillId="0" borderId="18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4" fontId="10" fillId="0" borderId="15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/>
    </xf>
    <xf numFmtId="164" fontId="10" fillId="0" borderId="1" xfId="2" applyNumberFormat="1" applyFont="1" applyFill="1" applyBorder="1" applyAlignment="1">
      <alignment horizontal="right" vertical="center" wrapText="1"/>
    </xf>
    <xf numFmtId="164" fontId="10" fillId="0" borderId="16" xfId="2" applyNumberFormat="1" applyFont="1" applyFill="1" applyBorder="1" applyAlignment="1">
      <alignment horizontal="right" vertical="center"/>
    </xf>
    <xf numFmtId="164" fontId="10" fillId="9" borderId="17" xfId="0" applyNumberFormat="1" applyFont="1" applyFill="1" applyBorder="1" applyAlignment="1">
      <alignment horizontal="right" vertical="center"/>
    </xf>
    <xf numFmtId="164" fontId="10" fillId="9" borderId="18" xfId="0" applyNumberFormat="1" applyFont="1" applyFill="1" applyBorder="1" applyAlignment="1">
      <alignment horizontal="right" vertical="center"/>
    </xf>
    <xf numFmtId="164" fontId="10" fillId="0" borderId="1" xfId="2" applyNumberFormat="1" applyFont="1" applyFill="1" applyBorder="1" applyAlignment="1">
      <alignment horizontal="right" vertical="center"/>
    </xf>
    <xf numFmtId="164" fontId="10" fillId="0" borderId="2" xfId="2" applyNumberFormat="1" applyFont="1" applyFill="1" applyBorder="1" applyAlignment="1">
      <alignment horizontal="right" vertical="center"/>
    </xf>
    <xf numFmtId="164" fontId="10" fillId="5" borderId="18" xfId="0" applyNumberFormat="1" applyFont="1" applyFill="1" applyBorder="1" applyAlignment="1">
      <alignment horizontal="right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10" borderId="18" xfId="0" applyNumberFormat="1" applyFont="1" applyFill="1" applyBorder="1" applyAlignment="1">
      <alignment horizontal="right" vertical="center" wrapText="1"/>
    </xf>
    <xf numFmtId="164" fontId="10" fillId="10" borderId="1" xfId="0" applyNumberFormat="1" applyFont="1" applyFill="1" applyBorder="1" applyAlignment="1">
      <alignment horizontal="right" vertical="center" wrapText="1"/>
    </xf>
    <xf numFmtId="164" fontId="10" fillId="8" borderId="18" xfId="0" applyNumberFormat="1" applyFont="1" applyFill="1" applyBorder="1" applyAlignment="1">
      <alignment horizontal="right" vertical="center"/>
    </xf>
    <xf numFmtId="164" fontId="10" fillId="8" borderId="1" xfId="0" applyNumberFormat="1" applyFont="1" applyFill="1" applyBorder="1" applyAlignment="1">
      <alignment horizontal="right" vertical="center"/>
    </xf>
    <xf numFmtId="164" fontId="10" fillId="8" borderId="18" xfId="0" applyNumberFormat="1" applyFont="1" applyFill="1" applyBorder="1" applyAlignment="1">
      <alignment horizontal="right" vertical="center" wrapText="1"/>
    </xf>
    <xf numFmtId="164" fontId="10" fillId="8" borderId="1" xfId="0" applyNumberFormat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 wrapText="1"/>
    </xf>
    <xf numFmtId="164" fontId="10" fillId="0" borderId="1" xfId="2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24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4" fontId="10" fillId="0" borderId="29" xfId="0" applyNumberFormat="1" applyFont="1" applyFill="1" applyBorder="1" applyAlignment="1">
      <alignment horizontal="right" vertical="center"/>
    </xf>
    <xf numFmtId="0" fontId="31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7" xfId="0" applyFont="1" applyFill="1" applyBorder="1" applyAlignment="1" applyProtection="1">
      <alignment horizontal="right" vertical="center" wrapText="1"/>
    </xf>
    <xf numFmtId="0" fontId="2" fillId="14" borderId="18" xfId="0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6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2" fontId="2" fillId="0" borderId="17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16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7" xfId="0" applyFont="1" applyFill="1" applyBorder="1"/>
    <xf numFmtId="4" fontId="2" fillId="15" borderId="17" xfId="0" applyNumberFormat="1" applyFont="1" applyFill="1" applyBorder="1" applyAlignment="1">
      <alignment vertical="center"/>
    </xf>
    <xf numFmtId="0" fontId="2" fillId="15" borderId="17" xfId="0" applyFont="1" applyFill="1" applyBorder="1" applyAlignment="1"/>
    <xf numFmtId="0" fontId="2" fillId="15" borderId="18" xfId="0" applyFont="1" applyFill="1" applyBorder="1" applyAlignment="1">
      <alignment horizontal="right"/>
    </xf>
    <xf numFmtId="0" fontId="36" fillId="0" borderId="37" xfId="0" quotePrefix="1" applyFont="1" applyBorder="1"/>
    <xf numFmtId="0" fontId="6" fillId="0" borderId="38" xfId="0" applyFont="1" applyBorder="1"/>
    <xf numFmtId="0" fontId="37" fillId="0" borderId="0" xfId="0" applyFont="1"/>
    <xf numFmtId="0" fontId="6" fillId="14" borderId="40" xfId="0" applyFont="1" applyFill="1" applyBorder="1"/>
    <xf numFmtId="0" fontId="6" fillId="0" borderId="15" xfId="0" applyFont="1" applyBorder="1"/>
    <xf numFmtId="0" fontId="6" fillId="15" borderId="42" xfId="0" applyFont="1" applyFill="1" applyBorder="1"/>
    <xf numFmtId="0" fontId="6" fillId="0" borderId="43" xfId="0" applyFont="1" applyBorder="1"/>
    <xf numFmtId="0" fontId="6" fillId="9" borderId="20" xfId="0" applyFont="1" applyFill="1" applyBorder="1" applyAlignment="1">
      <alignment vertical="center"/>
    </xf>
    <xf numFmtId="0" fontId="6" fillId="0" borderId="35" xfId="0" applyFont="1" applyBorder="1"/>
    <xf numFmtId="0" fontId="38" fillId="0" borderId="0" xfId="0" applyFont="1" applyFill="1"/>
    <xf numFmtId="0" fontId="35" fillId="9" borderId="0" xfId="0" applyFont="1" applyFill="1" applyBorder="1" applyAlignment="1">
      <alignment vertical="center"/>
    </xf>
    <xf numFmtId="0" fontId="35" fillId="9" borderId="0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right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7" xfId="0" applyFont="1" applyFill="1" applyBorder="1"/>
    <xf numFmtId="4" fontId="2" fillId="9" borderId="17" xfId="0" applyNumberFormat="1" applyFont="1" applyFill="1" applyBorder="1" applyAlignment="1">
      <alignment vertical="center"/>
    </xf>
    <xf numFmtId="0" fontId="2" fillId="9" borderId="17" xfId="0" applyFont="1" applyFill="1" applyBorder="1" applyAlignment="1"/>
    <xf numFmtId="0" fontId="2" fillId="9" borderId="18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vertical="center" wrapText="1"/>
    </xf>
    <xf numFmtId="4" fontId="40" fillId="0" borderId="0" xfId="0" applyNumberFormat="1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41" fillId="0" borderId="1" xfId="1" applyNumberFormat="1" applyFont="1" applyBorder="1" applyAlignment="1">
      <alignment horizontal="right" vertical="center"/>
    </xf>
    <xf numFmtId="164" fontId="41" fillId="0" borderId="18" xfId="0" applyNumberFormat="1" applyFont="1" applyFill="1" applyBorder="1" applyAlignment="1">
      <alignment horizontal="right" vertical="center"/>
    </xf>
    <xf numFmtId="164" fontId="41" fillId="2" borderId="18" xfId="0" applyNumberFormat="1" applyFont="1" applyFill="1" applyBorder="1" applyAlignment="1">
      <alignment horizontal="right" vertical="center"/>
    </xf>
    <xf numFmtId="164" fontId="41" fillId="0" borderId="18" xfId="1" applyNumberFormat="1" applyFont="1" applyBorder="1" applyAlignment="1">
      <alignment horizontal="right" vertical="center"/>
    </xf>
    <xf numFmtId="164" fontId="41" fillId="0" borderId="19" xfId="2" applyNumberFormat="1" applyFont="1" applyFill="1" applyBorder="1" applyAlignment="1">
      <alignment horizontal="right" vertical="center"/>
    </xf>
    <xf numFmtId="164" fontId="41" fillId="0" borderId="1" xfId="2" applyNumberFormat="1" applyFont="1" applyFill="1" applyBorder="1" applyAlignment="1">
      <alignment horizontal="right" vertical="center"/>
    </xf>
    <xf numFmtId="164" fontId="41" fillId="0" borderId="2" xfId="2" applyNumberFormat="1" applyFont="1" applyFill="1" applyBorder="1" applyAlignment="1">
      <alignment horizontal="right" vertical="center"/>
    </xf>
    <xf numFmtId="164" fontId="41" fillId="0" borderId="1" xfId="0" applyNumberFormat="1" applyFont="1" applyFill="1" applyBorder="1" applyAlignment="1">
      <alignment horizontal="right" vertical="center"/>
    </xf>
    <xf numFmtId="164" fontId="42" fillId="0" borderId="2" xfId="0" applyNumberFormat="1" applyFont="1" applyFill="1" applyBorder="1" applyAlignment="1">
      <alignment horizontal="right" vertical="center"/>
    </xf>
    <xf numFmtId="164" fontId="42" fillId="0" borderId="1" xfId="0" applyNumberFormat="1" applyFont="1" applyFill="1" applyBorder="1" applyAlignment="1">
      <alignment horizontal="right" vertical="center"/>
    </xf>
    <xf numFmtId="164" fontId="42" fillId="0" borderId="18" xfId="1" applyNumberFormat="1" applyFont="1" applyFill="1" applyBorder="1" applyAlignment="1" applyProtection="1">
      <alignment horizontal="right" vertical="center"/>
    </xf>
    <xf numFmtId="164" fontId="41" fillId="0" borderId="1" xfId="0" applyNumberFormat="1" applyFont="1" applyFill="1" applyBorder="1" applyAlignment="1">
      <alignment horizontal="right"/>
    </xf>
    <xf numFmtId="4" fontId="41" fillId="0" borderId="30" xfId="0" applyNumberFormat="1" applyFont="1" applyFill="1" applyBorder="1" applyAlignment="1">
      <alignment horizontal="right" vertical="center"/>
    </xf>
    <xf numFmtId="4" fontId="41" fillId="0" borderId="18" xfId="0" applyNumberFormat="1" applyFont="1" applyFill="1" applyBorder="1" applyAlignment="1">
      <alignment horizontal="right" vertical="center"/>
    </xf>
    <xf numFmtId="44" fontId="2" fillId="13" borderId="22" xfId="0" applyNumberFormat="1" applyFont="1" applyFill="1" applyBorder="1" applyAlignment="1">
      <alignment horizontal="right" vertical="center"/>
    </xf>
    <xf numFmtId="4" fontId="41" fillId="0" borderId="23" xfId="0" applyNumberFormat="1" applyFont="1" applyFill="1" applyBorder="1" applyAlignment="1">
      <alignment vertical="center" wrapText="1"/>
    </xf>
    <xf numFmtId="4" fontId="41" fillId="0" borderId="1" xfId="0" applyNumberFormat="1" applyFont="1" applyFill="1" applyBorder="1" applyAlignment="1">
      <alignment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164" fontId="41" fillId="0" borderId="18" xfId="1" applyNumberFormat="1" applyFont="1" applyBorder="1" applyAlignment="1">
      <alignment horizontal="right"/>
    </xf>
    <xf numFmtId="164" fontId="41" fillId="0" borderId="19" xfId="1" applyNumberFormat="1" applyFont="1" applyBorder="1" applyAlignment="1">
      <alignment horizontal="right"/>
    </xf>
    <xf numFmtId="4" fontId="41" fillId="0" borderId="39" xfId="0" applyNumberFormat="1" applyFont="1" applyBorder="1"/>
    <xf numFmtId="4" fontId="41" fillId="0" borderId="41" xfId="0" applyNumberFormat="1" applyFont="1" applyFill="1" applyBorder="1"/>
    <xf numFmtId="4" fontId="41" fillId="0" borderId="44" xfId="0" applyNumberFormat="1" applyFont="1" applyFill="1" applyBorder="1"/>
    <xf numFmtId="4" fontId="41" fillId="0" borderId="36" xfId="0" applyNumberFormat="1" applyFont="1" applyBorder="1" applyAlignment="1">
      <alignment vertical="center"/>
    </xf>
    <xf numFmtId="164" fontId="41" fillId="0" borderId="14" xfId="1" applyNumberFormat="1" applyFont="1" applyBorder="1" applyAlignment="1">
      <alignment horizontal="right"/>
    </xf>
    <xf numFmtId="0" fontId="13" fillId="0" borderId="1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1" applyNumberFormat="1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26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" fontId="10" fillId="11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4" fontId="2" fillId="0" borderId="18" xfId="1" applyNumberFormat="1" applyFont="1" applyFill="1" applyBorder="1" applyAlignment="1" applyProtection="1">
      <alignment horizontal="center" vertical="center"/>
    </xf>
    <xf numFmtId="44" fontId="10" fillId="0" borderId="18" xfId="1" applyNumberFormat="1" applyFont="1" applyFill="1" applyBorder="1" applyAlignment="1" applyProtection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</cellXfs>
  <cellStyles count="5">
    <cellStyle name="Dziesiętny" xfId="1" builtinId="3"/>
    <cellStyle name="Normalny" xfId="0" builtinId="0"/>
    <cellStyle name="Normalny 6" xfId="4"/>
    <cellStyle name="Normalny_Przedmiar-most-Wolin" xfId="3"/>
    <cellStyle name="Walutowy" xfId="2" builtinId="4"/>
  </cellStyles>
  <dxfs count="0"/>
  <tableStyles count="0" defaultTableStyle="TableStyleMedium2" defaultPivotStyle="PivotStyleLight16"/>
  <colors>
    <mruColors>
      <color rgb="FF0000CC"/>
      <color rgb="FFFFFFCC"/>
      <color rgb="FFCCFFFF"/>
      <color rgb="FFE2C1B4"/>
      <color rgb="FFFFCC99"/>
      <color rgb="FFFF9999"/>
      <color rgb="FFC47F64"/>
      <color rgb="FFCC33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9"/>
  <sheetViews>
    <sheetView zoomScale="145" zoomScaleNormal="145" workbookViewId="0">
      <pane ySplit="4" topLeftCell="A26" activePane="bottomLeft" state="frozen"/>
      <selection pane="bottomLeft" activeCell="A75" sqref="A75"/>
    </sheetView>
  </sheetViews>
  <sheetFormatPr defaultColWidth="9.140625" defaultRowHeight="12.75" x14ac:dyDescent="0.2"/>
  <cols>
    <col min="1" max="1" width="5.140625" style="168" customWidth="1"/>
    <col min="2" max="2" width="11.7109375" style="243" customWidth="1"/>
    <col min="3" max="3" width="48.28515625" style="243" customWidth="1"/>
    <col min="4" max="4" width="7" style="243" customWidth="1"/>
    <col min="5" max="5" width="15.85546875" style="198" customWidth="1"/>
    <col min="6" max="6" width="13.42578125" style="246" customWidth="1"/>
    <col min="7" max="7" width="16" style="246" customWidth="1"/>
    <col min="8" max="16384" width="9.140625" style="1"/>
  </cols>
  <sheetData>
    <row r="1" spans="1:7" ht="49.5" customHeight="1" x14ac:dyDescent="0.2">
      <c r="A1" s="486" t="s">
        <v>653</v>
      </c>
      <c r="B1" s="487"/>
      <c r="C1" s="487"/>
      <c r="D1" s="487"/>
      <c r="E1" s="487"/>
      <c r="F1" s="487"/>
      <c r="G1" s="487"/>
    </row>
    <row r="2" spans="1:7" ht="15.75" x14ac:dyDescent="0.25">
      <c r="A2" s="488" t="s">
        <v>370</v>
      </c>
      <c r="B2" s="488"/>
      <c r="C2" s="488"/>
      <c r="D2" s="488"/>
      <c r="E2" s="488"/>
      <c r="F2" s="488"/>
      <c r="G2" s="488"/>
    </row>
    <row r="3" spans="1:7" x14ac:dyDescent="0.2">
      <c r="A3" s="489" t="s">
        <v>0</v>
      </c>
      <c r="B3" s="490" t="s">
        <v>1</v>
      </c>
      <c r="C3" s="432" t="s">
        <v>2</v>
      </c>
      <c r="D3" s="491" t="s">
        <v>3</v>
      </c>
      <c r="E3" s="491"/>
      <c r="F3" s="492" t="s">
        <v>482</v>
      </c>
      <c r="G3" s="494" t="s">
        <v>483</v>
      </c>
    </row>
    <row r="4" spans="1:7" x14ac:dyDescent="0.2">
      <c r="A4" s="489"/>
      <c r="B4" s="490"/>
      <c r="C4" s="432"/>
      <c r="D4" s="433" t="s">
        <v>5</v>
      </c>
      <c r="E4" s="193" t="s">
        <v>6</v>
      </c>
      <c r="F4" s="493"/>
      <c r="G4" s="494"/>
    </row>
    <row r="5" spans="1:7" ht="9" customHeight="1" x14ac:dyDescent="0.2">
      <c r="A5" s="2">
        <v>1</v>
      </c>
      <c r="B5" s="194">
        <v>2</v>
      </c>
      <c r="C5" s="195">
        <v>3</v>
      </c>
      <c r="D5" s="194">
        <v>4</v>
      </c>
      <c r="E5" s="194">
        <v>5</v>
      </c>
      <c r="F5" s="194">
        <v>6</v>
      </c>
      <c r="G5" s="194">
        <v>7</v>
      </c>
    </row>
    <row r="6" spans="1:7" ht="15.75" x14ac:dyDescent="0.2">
      <c r="A6" s="2"/>
      <c r="B6" s="3" t="s">
        <v>436</v>
      </c>
      <c r="C6" s="4" t="s">
        <v>426</v>
      </c>
      <c r="D6" s="5"/>
      <c r="E6" s="6"/>
      <c r="F6" s="170"/>
      <c r="G6" s="184"/>
    </row>
    <row r="7" spans="1:7" ht="25.5" x14ac:dyDescent="0.2">
      <c r="A7" s="9">
        <v>1</v>
      </c>
      <c r="B7" s="197"/>
      <c r="C7" s="7" t="s">
        <v>427</v>
      </c>
      <c r="D7" s="440" t="s">
        <v>476</v>
      </c>
      <c r="E7" s="295">
        <v>1</v>
      </c>
      <c r="F7" s="313"/>
      <c r="G7" s="313" t="str">
        <f t="shared" ref="G7:G8" si="0">IF(F7&lt;&gt;"",ROUND(F7*E7,2),"")</f>
        <v/>
      </c>
    </row>
    <row r="8" spans="1:7" ht="25.5" x14ac:dyDescent="0.2">
      <c r="A8" s="9">
        <v>2</v>
      </c>
      <c r="B8" s="197"/>
      <c r="C8" s="7" t="s">
        <v>428</v>
      </c>
      <c r="D8" s="440" t="s">
        <v>476</v>
      </c>
      <c r="E8" s="295">
        <v>1</v>
      </c>
      <c r="F8" s="313"/>
      <c r="G8" s="313" t="str">
        <f t="shared" si="0"/>
        <v/>
      </c>
    </row>
    <row r="9" spans="1:7" ht="15.75" x14ac:dyDescent="0.2">
      <c r="A9" s="2"/>
      <c r="B9" s="197"/>
      <c r="C9" s="4" t="s">
        <v>7</v>
      </c>
      <c r="D9" s="5"/>
      <c r="E9" s="296"/>
      <c r="F9" s="314"/>
      <c r="G9" s="315"/>
    </row>
    <row r="10" spans="1:7" x14ac:dyDescent="0.2">
      <c r="A10" s="9"/>
      <c r="B10" s="10" t="s">
        <v>8</v>
      </c>
      <c r="C10" s="11" t="s">
        <v>9</v>
      </c>
      <c r="D10" s="12"/>
      <c r="E10" s="297"/>
      <c r="F10" s="316"/>
      <c r="G10" s="317"/>
    </row>
    <row r="11" spans="1:7" x14ac:dyDescent="0.2">
      <c r="A11" s="9">
        <v>3</v>
      </c>
      <c r="B11" s="3"/>
      <c r="C11" s="14" t="s">
        <v>10</v>
      </c>
      <c r="D11" s="440" t="s">
        <v>11</v>
      </c>
      <c r="E11" s="295">
        <v>11.79</v>
      </c>
      <c r="F11" s="312"/>
      <c r="G11" s="313" t="str">
        <f>IF(F11&lt;&gt;"",ROUND(F11*E11,2),"")</f>
        <v/>
      </c>
    </row>
    <row r="12" spans="1:7" x14ac:dyDescent="0.2">
      <c r="A12" s="9"/>
      <c r="B12" s="10" t="s">
        <v>12</v>
      </c>
      <c r="C12" s="11" t="s">
        <v>13</v>
      </c>
      <c r="D12" s="12"/>
      <c r="E12" s="297"/>
      <c r="F12" s="316"/>
      <c r="G12" s="317"/>
    </row>
    <row r="13" spans="1:7" ht="38.25" x14ac:dyDescent="0.2">
      <c r="A13" s="9">
        <f>A11+1</f>
        <v>4</v>
      </c>
      <c r="B13" s="3"/>
      <c r="C13" s="430" t="s">
        <v>656</v>
      </c>
      <c r="D13" s="440" t="s">
        <v>28</v>
      </c>
      <c r="E13" s="295">
        <v>2</v>
      </c>
      <c r="F13" s="313"/>
      <c r="G13" s="313" t="str">
        <f t="shared" ref="G13:G76" si="1">IF(F13&lt;&gt;"",ROUND(F13*E13,2),"")</f>
        <v/>
      </c>
    </row>
    <row r="14" spans="1:7" ht="38.25" x14ac:dyDescent="0.2">
      <c r="A14" s="9">
        <f>A13+1</f>
        <v>5</v>
      </c>
      <c r="B14" s="3"/>
      <c r="C14" s="430" t="s">
        <v>657</v>
      </c>
      <c r="D14" s="440" t="s">
        <v>28</v>
      </c>
      <c r="E14" s="295">
        <v>2</v>
      </c>
      <c r="F14" s="313"/>
      <c r="G14" s="313" t="str">
        <f t="shared" si="1"/>
        <v/>
      </c>
    </row>
    <row r="15" spans="1:7" ht="38.25" x14ac:dyDescent="0.2">
      <c r="A15" s="9">
        <f t="shared" ref="A15:A21" si="2">A14+1</f>
        <v>6</v>
      </c>
      <c r="B15" s="3"/>
      <c r="C15" s="430" t="s">
        <v>658</v>
      </c>
      <c r="D15" s="440" t="s">
        <v>28</v>
      </c>
      <c r="E15" s="295">
        <v>2</v>
      </c>
      <c r="F15" s="313"/>
      <c r="G15" s="313" t="str">
        <f t="shared" si="1"/>
        <v/>
      </c>
    </row>
    <row r="16" spans="1:7" ht="38.25" x14ac:dyDescent="0.2">
      <c r="A16" s="9">
        <f t="shared" si="2"/>
        <v>7</v>
      </c>
      <c r="B16" s="3"/>
      <c r="C16" s="430" t="s">
        <v>659</v>
      </c>
      <c r="D16" s="440" t="s">
        <v>28</v>
      </c>
      <c r="E16" s="295">
        <v>2</v>
      </c>
      <c r="F16" s="313"/>
      <c r="G16" s="313" t="str">
        <f t="shared" si="1"/>
        <v/>
      </c>
    </row>
    <row r="17" spans="1:7" x14ac:dyDescent="0.2">
      <c r="A17" s="442">
        <f t="shared" si="2"/>
        <v>8</v>
      </c>
      <c r="B17" s="443"/>
      <c r="C17" s="430" t="s">
        <v>654</v>
      </c>
      <c r="D17" s="389" t="s">
        <v>655</v>
      </c>
      <c r="E17" s="444">
        <v>0.1</v>
      </c>
      <c r="F17" s="191"/>
      <c r="G17" s="313" t="str">
        <f t="shared" si="1"/>
        <v/>
      </c>
    </row>
    <row r="18" spans="1:7" ht="25.5" x14ac:dyDescent="0.2">
      <c r="A18" s="442">
        <f t="shared" si="2"/>
        <v>9</v>
      </c>
      <c r="B18" s="3"/>
      <c r="C18" s="430" t="s">
        <v>478</v>
      </c>
      <c r="D18" s="440" t="s">
        <v>28</v>
      </c>
      <c r="E18" s="295">
        <v>100</v>
      </c>
      <c r="F18" s="318"/>
      <c r="G18" s="313" t="str">
        <f t="shared" si="1"/>
        <v/>
      </c>
    </row>
    <row r="19" spans="1:7" ht="38.25" x14ac:dyDescent="0.2">
      <c r="A19" s="442">
        <f t="shared" si="2"/>
        <v>10</v>
      </c>
      <c r="B19" s="3"/>
      <c r="C19" s="14" t="s">
        <v>479</v>
      </c>
      <c r="D19" s="440" t="s">
        <v>28</v>
      </c>
      <c r="E19" s="295">
        <v>340</v>
      </c>
      <c r="F19" s="318"/>
      <c r="G19" s="313" t="str">
        <f t="shared" si="1"/>
        <v/>
      </c>
    </row>
    <row r="20" spans="1:7" ht="38.25" x14ac:dyDescent="0.2">
      <c r="A20" s="442">
        <f t="shared" si="2"/>
        <v>11</v>
      </c>
      <c r="B20" s="3"/>
      <c r="C20" s="14" t="s">
        <v>480</v>
      </c>
      <c r="D20" s="440" t="s">
        <v>28</v>
      </c>
      <c r="E20" s="295">
        <v>218</v>
      </c>
      <c r="F20" s="318"/>
      <c r="G20" s="313" t="str">
        <f t="shared" si="1"/>
        <v/>
      </c>
    </row>
    <row r="21" spans="1:7" ht="38.25" x14ac:dyDescent="0.2">
      <c r="A21" s="442">
        <f t="shared" si="2"/>
        <v>12</v>
      </c>
      <c r="B21" s="3"/>
      <c r="C21" s="14" t="s">
        <v>481</v>
      </c>
      <c r="D21" s="440" t="s">
        <v>28</v>
      </c>
      <c r="E21" s="295">
        <v>63</v>
      </c>
      <c r="F21" s="318"/>
      <c r="G21" s="313" t="str">
        <f t="shared" si="1"/>
        <v/>
      </c>
    </row>
    <row r="22" spans="1:7" x14ac:dyDescent="0.2">
      <c r="A22" s="9"/>
      <c r="B22" s="10" t="s">
        <v>14</v>
      </c>
      <c r="C22" s="4" t="s">
        <v>15</v>
      </c>
      <c r="D22" s="15"/>
      <c r="E22" s="296"/>
      <c r="F22" s="314"/>
      <c r="G22" s="313" t="str">
        <f t="shared" si="1"/>
        <v/>
      </c>
    </row>
    <row r="23" spans="1:7" ht="25.5" x14ac:dyDescent="0.2">
      <c r="A23" s="9">
        <f>MAX(A9:A22)+1</f>
        <v>13</v>
      </c>
      <c r="B23" s="3"/>
      <c r="C23" s="14" t="s">
        <v>16</v>
      </c>
      <c r="D23" s="440" t="s">
        <v>28</v>
      </c>
      <c r="E23" s="295">
        <v>51</v>
      </c>
      <c r="F23" s="313"/>
      <c r="G23" s="313" t="str">
        <f t="shared" si="1"/>
        <v/>
      </c>
    </row>
    <row r="24" spans="1:7" ht="25.5" x14ac:dyDescent="0.2">
      <c r="A24" s="9">
        <f>MAX(A10:A23)+1</f>
        <v>14</v>
      </c>
      <c r="B24" s="3"/>
      <c r="C24" s="14" t="s">
        <v>17</v>
      </c>
      <c r="D24" s="440" t="s">
        <v>28</v>
      </c>
      <c r="E24" s="295">
        <v>203</v>
      </c>
      <c r="F24" s="313"/>
      <c r="G24" s="313" t="str">
        <f t="shared" si="1"/>
        <v/>
      </c>
    </row>
    <row r="25" spans="1:7" ht="25.5" x14ac:dyDescent="0.2">
      <c r="A25" s="9">
        <f>MAX(A11:A24)+1</f>
        <v>15</v>
      </c>
      <c r="B25" s="3"/>
      <c r="C25" s="14" t="s">
        <v>18</v>
      </c>
      <c r="D25" s="440" t="s">
        <v>28</v>
      </c>
      <c r="E25" s="295">
        <v>115</v>
      </c>
      <c r="F25" s="313"/>
      <c r="G25" s="313" t="str">
        <f t="shared" si="1"/>
        <v/>
      </c>
    </row>
    <row r="26" spans="1:7" ht="25.5" x14ac:dyDescent="0.2">
      <c r="A26" s="9">
        <f>MAX(A12:A25)+1</f>
        <v>16</v>
      </c>
      <c r="B26" s="3"/>
      <c r="C26" s="14" t="s">
        <v>19</v>
      </c>
      <c r="D26" s="440" t="s">
        <v>28</v>
      </c>
      <c r="E26" s="295">
        <v>22</v>
      </c>
      <c r="F26" s="313"/>
      <c r="G26" s="313" t="str">
        <f t="shared" si="1"/>
        <v/>
      </c>
    </row>
    <row r="27" spans="1:7" x14ac:dyDescent="0.2">
      <c r="A27" s="9"/>
      <c r="B27" s="10" t="s">
        <v>20</v>
      </c>
      <c r="C27" s="4" t="s">
        <v>21</v>
      </c>
      <c r="D27" s="15"/>
      <c r="E27" s="296"/>
      <c r="F27" s="314"/>
      <c r="G27" s="313" t="str">
        <f t="shared" si="1"/>
        <v/>
      </c>
    </row>
    <row r="28" spans="1:7" x14ac:dyDescent="0.2">
      <c r="A28" s="9">
        <f t="shared" ref="A28:A34" si="3">MAX(A19:A27)+1</f>
        <v>17</v>
      </c>
      <c r="B28" s="3"/>
      <c r="C28" s="14" t="s">
        <v>472</v>
      </c>
      <c r="D28" s="440" t="s">
        <v>22</v>
      </c>
      <c r="E28" s="295">
        <v>76346.55</v>
      </c>
      <c r="F28" s="319"/>
      <c r="G28" s="313" t="str">
        <f t="shared" si="1"/>
        <v/>
      </c>
    </row>
    <row r="29" spans="1:7" x14ac:dyDescent="0.2">
      <c r="A29" s="9"/>
      <c r="B29" s="10" t="s">
        <v>23</v>
      </c>
      <c r="C29" s="4" t="s">
        <v>24</v>
      </c>
      <c r="D29" s="15"/>
      <c r="E29" s="296"/>
      <c r="F29" s="314"/>
      <c r="G29" s="313" t="str">
        <f t="shared" si="1"/>
        <v/>
      </c>
    </row>
    <row r="30" spans="1:7" x14ac:dyDescent="0.2">
      <c r="A30" s="9">
        <f t="shared" si="3"/>
        <v>18</v>
      </c>
      <c r="B30" s="3"/>
      <c r="C30" s="14" t="s">
        <v>25</v>
      </c>
      <c r="D30" s="440" t="s">
        <v>26</v>
      </c>
      <c r="E30" s="295">
        <v>735</v>
      </c>
      <c r="F30" s="313"/>
      <c r="G30" s="313" t="str">
        <f t="shared" si="1"/>
        <v/>
      </c>
    </row>
    <row r="31" spans="1:7" x14ac:dyDescent="0.2">
      <c r="A31" s="9">
        <f t="shared" si="3"/>
        <v>19</v>
      </c>
      <c r="B31" s="3"/>
      <c r="C31" s="14" t="s">
        <v>27</v>
      </c>
      <c r="D31" s="440" t="s">
        <v>26</v>
      </c>
      <c r="E31" s="295">
        <v>563</v>
      </c>
      <c r="F31" s="313"/>
      <c r="G31" s="313" t="str">
        <f t="shared" si="1"/>
        <v/>
      </c>
    </row>
    <row r="32" spans="1:7" x14ac:dyDescent="0.2">
      <c r="A32" s="9">
        <f t="shared" si="3"/>
        <v>20</v>
      </c>
      <c r="B32" s="3"/>
      <c r="C32" s="14" t="s">
        <v>453</v>
      </c>
      <c r="D32" s="440" t="s">
        <v>28</v>
      </c>
      <c r="E32" s="295">
        <v>2</v>
      </c>
      <c r="F32" s="313"/>
      <c r="G32" s="313" t="str">
        <f t="shared" si="1"/>
        <v/>
      </c>
    </row>
    <row r="33" spans="1:8" ht="25.5" x14ac:dyDescent="0.2">
      <c r="A33" s="9">
        <f t="shared" si="3"/>
        <v>21</v>
      </c>
      <c r="B33" s="3"/>
      <c r="C33" s="14" t="s">
        <v>452</v>
      </c>
      <c r="D33" s="440" t="s">
        <v>28</v>
      </c>
      <c r="E33" s="295">
        <v>1</v>
      </c>
      <c r="F33" s="313"/>
      <c r="G33" s="313" t="str">
        <f t="shared" si="1"/>
        <v/>
      </c>
    </row>
    <row r="34" spans="1:8" x14ac:dyDescent="0.2">
      <c r="A34" s="9">
        <f t="shared" si="3"/>
        <v>22</v>
      </c>
      <c r="B34" s="3"/>
      <c r="C34" s="14" t="s">
        <v>29</v>
      </c>
      <c r="D34" s="440" t="s">
        <v>26</v>
      </c>
      <c r="E34" s="295">
        <v>601</v>
      </c>
      <c r="F34" s="313"/>
      <c r="G34" s="313" t="str">
        <f t="shared" si="1"/>
        <v/>
      </c>
    </row>
    <row r="35" spans="1:8" x14ac:dyDescent="0.2">
      <c r="A35" s="9"/>
      <c r="B35" s="10" t="s">
        <v>30</v>
      </c>
      <c r="C35" s="4" t="s">
        <v>31</v>
      </c>
      <c r="D35" s="15"/>
      <c r="E35" s="296"/>
      <c r="F35" s="314"/>
      <c r="G35" s="313" t="str">
        <f t="shared" si="1"/>
        <v/>
      </c>
    </row>
    <row r="36" spans="1:8" ht="25.5" x14ac:dyDescent="0.2">
      <c r="A36" s="9">
        <f>A34+1</f>
        <v>23</v>
      </c>
      <c r="B36" s="3"/>
      <c r="C36" s="14" t="s">
        <v>473</v>
      </c>
      <c r="D36" s="440" t="s">
        <v>32</v>
      </c>
      <c r="E36" s="295">
        <v>39500.400000000001</v>
      </c>
      <c r="F36" s="313"/>
      <c r="G36" s="313" t="str">
        <f t="shared" si="1"/>
        <v/>
      </c>
    </row>
    <row r="37" spans="1:8" ht="25.5" x14ac:dyDescent="0.2">
      <c r="A37" s="9">
        <f t="shared" ref="A37:A41" si="4">A36+1</f>
        <v>24</v>
      </c>
      <c r="B37" s="3"/>
      <c r="C37" s="14" t="s">
        <v>474</v>
      </c>
      <c r="D37" s="440" t="s">
        <v>32</v>
      </c>
      <c r="E37" s="295">
        <v>8169.45</v>
      </c>
      <c r="F37" s="313"/>
      <c r="G37" s="313" t="str">
        <f t="shared" si="1"/>
        <v/>
      </c>
    </row>
    <row r="38" spans="1:8" x14ac:dyDescent="0.2">
      <c r="A38" s="9">
        <f t="shared" si="4"/>
        <v>25</v>
      </c>
      <c r="B38" s="3"/>
      <c r="C38" s="14" t="s">
        <v>33</v>
      </c>
      <c r="D38" s="440" t="s">
        <v>26</v>
      </c>
      <c r="E38" s="295">
        <v>2560</v>
      </c>
      <c r="F38" s="313"/>
      <c r="G38" s="313" t="str">
        <f t="shared" si="1"/>
        <v/>
      </c>
    </row>
    <row r="39" spans="1:8" x14ac:dyDescent="0.2">
      <c r="A39" s="9">
        <f t="shared" si="4"/>
        <v>26</v>
      </c>
      <c r="B39" s="3"/>
      <c r="C39" s="14" t="s">
        <v>34</v>
      </c>
      <c r="D39" s="440" t="s">
        <v>26</v>
      </c>
      <c r="E39" s="295">
        <v>2676</v>
      </c>
      <c r="F39" s="313"/>
      <c r="G39" s="313" t="str">
        <f t="shared" si="1"/>
        <v/>
      </c>
    </row>
    <row r="40" spans="1:8" x14ac:dyDescent="0.2">
      <c r="A40" s="9">
        <f t="shared" si="4"/>
        <v>27</v>
      </c>
      <c r="B40" s="3"/>
      <c r="C40" s="14" t="s">
        <v>35</v>
      </c>
      <c r="D40" s="440" t="s">
        <v>28</v>
      </c>
      <c r="E40" s="295">
        <v>373</v>
      </c>
      <c r="F40" s="313"/>
      <c r="G40" s="313" t="str">
        <f t="shared" si="1"/>
        <v/>
      </c>
    </row>
    <row r="41" spans="1:8" x14ac:dyDescent="0.2">
      <c r="A41" s="9">
        <f t="shared" si="4"/>
        <v>28</v>
      </c>
      <c r="B41" s="3"/>
      <c r="C41" s="11" t="s">
        <v>477</v>
      </c>
      <c r="D41" s="389" t="s">
        <v>185</v>
      </c>
      <c r="E41" s="295">
        <v>2</v>
      </c>
      <c r="F41" s="313"/>
      <c r="G41" s="313" t="str">
        <f t="shared" si="1"/>
        <v/>
      </c>
    </row>
    <row r="42" spans="1:8" x14ac:dyDescent="0.2">
      <c r="A42" s="17"/>
      <c r="B42" s="3"/>
      <c r="C42" s="11" t="s">
        <v>36</v>
      </c>
      <c r="D42" s="12"/>
      <c r="E42" s="297"/>
      <c r="F42" s="316"/>
      <c r="G42" s="313" t="str">
        <f t="shared" si="1"/>
        <v/>
      </c>
    </row>
    <row r="43" spans="1:8" x14ac:dyDescent="0.2">
      <c r="A43" s="9"/>
      <c r="B43" s="10" t="s">
        <v>37</v>
      </c>
      <c r="C43" s="11" t="s">
        <v>38</v>
      </c>
      <c r="D43" s="12"/>
      <c r="E43" s="297"/>
      <c r="F43" s="316"/>
      <c r="G43" s="313" t="str">
        <f t="shared" si="1"/>
        <v/>
      </c>
    </row>
    <row r="44" spans="1:8" ht="25.5" x14ac:dyDescent="0.2">
      <c r="A44" s="9">
        <f t="shared" ref="A44:A48" si="5">MAX(A35:A43)+1</f>
        <v>29</v>
      </c>
      <c r="B44" s="3"/>
      <c r="C44" s="14" t="s">
        <v>39</v>
      </c>
      <c r="D44" s="440" t="s">
        <v>22</v>
      </c>
      <c r="E44" s="295">
        <v>46274.2</v>
      </c>
      <c r="F44" s="313"/>
      <c r="G44" s="313" t="str">
        <f t="shared" si="1"/>
        <v/>
      </c>
    </row>
    <row r="45" spans="1:8" x14ac:dyDescent="0.2">
      <c r="A45" s="9"/>
      <c r="B45" s="10" t="s">
        <v>40</v>
      </c>
      <c r="C45" s="4" t="s">
        <v>41</v>
      </c>
      <c r="D45" s="15"/>
      <c r="E45" s="296"/>
      <c r="F45" s="314"/>
      <c r="G45" s="313" t="str">
        <f t="shared" si="1"/>
        <v/>
      </c>
      <c r="H45" s="18"/>
    </row>
    <row r="46" spans="1:8" ht="25.5" x14ac:dyDescent="0.2">
      <c r="A46" s="9">
        <f t="shared" si="5"/>
        <v>30</v>
      </c>
      <c r="B46" s="19"/>
      <c r="C46" s="14" t="s">
        <v>371</v>
      </c>
      <c r="D46" s="440" t="s">
        <v>22</v>
      </c>
      <c r="E46" s="295">
        <v>141857</v>
      </c>
      <c r="F46" s="313"/>
      <c r="G46" s="313" t="str">
        <f t="shared" si="1"/>
        <v/>
      </c>
    </row>
    <row r="47" spans="1:8" x14ac:dyDescent="0.2">
      <c r="A47" s="9"/>
      <c r="B47" s="10" t="s">
        <v>42</v>
      </c>
      <c r="C47" s="4" t="s">
        <v>43</v>
      </c>
      <c r="D47" s="15"/>
      <c r="E47" s="296"/>
      <c r="F47" s="314"/>
      <c r="G47" s="313" t="str">
        <f t="shared" si="1"/>
        <v/>
      </c>
    </row>
    <row r="48" spans="1:8" ht="25.5" x14ac:dyDescent="0.2">
      <c r="A48" s="9">
        <f t="shared" si="5"/>
        <v>31</v>
      </c>
      <c r="B48" s="3"/>
      <c r="C48" s="14" t="s">
        <v>44</v>
      </c>
      <c r="D48" s="440" t="s">
        <v>32</v>
      </c>
      <c r="E48" s="295">
        <v>32130</v>
      </c>
      <c r="F48" s="313"/>
      <c r="G48" s="313" t="str">
        <f t="shared" si="1"/>
        <v/>
      </c>
      <c r="H48" s="18"/>
    </row>
    <row r="49" spans="1:7" ht="25.5" x14ac:dyDescent="0.2">
      <c r="A49" s="9"/>
      <c r="B49" s="10" t="s">
        <v>437</v>
      </c>
      <c r="C49" s="4" t="s">
        <v>45</v>
      </c>
      <c r="D49" s="15"/>
      <c r="E49" s="296"/>
      <c r="F49" s="314"/>
      <c r="G49" s="313" t="str">
        <f t="shared" si="1"/>
        <v/>
      </c>
    </row>
    <row r="50" spans="1:7" x14ac:dyDescent="0.2">
      <c r="A50" s="9">
        <f>A48+1</f>
        <v>32</v>
      </c>
      <c r="B50" s="3"/>
      <c r="C50" s="14" t="s">
        <v>46</v>
      </c>
      <c r="D50" s="440" t="s">
        <v>32</v>
      </c>
      <c r="E50" s="298">
        <v>41892.589999999997</v>
      </c>
      <c r="F50" s="313"/>
      <c r="G50" s="313" t="str">
        <f t="shared" si="1"/>
        <v/>
      </c>
    </row>
    <row r="51" spans="1:7" x14ac:dyDescent="0.2">
      <c r="A51" s="9">
        <f>A50+1</f>
        <v>33</v>
      </c>
      <c r="B51" s="3"/>
      <c r="C51" s="14" t="s">
        <v>47</v>
      </c>
      <c r="D51" s="440" t="s">
        <v>32</v>
      </c>
      <c r="E51" s="298">
        <v>40700.269999999997</v>
      </c>
      <c r="F51" s="313"/>
      <c r="G51" s="313" t="str">
        <f t="shared" si="1"/>
        <v/>
      </c>
    </row>
    <row r="52" spans="1:7" ht="25.5" x14ac:dyDescent="0.2">
      <c r="A52" s="9">
        <f>A51+1</f>
        <v>34</v>
      </c>
      <c r="B52" s="3"/>
      <c r="C52" s="14" t="s">
        <v>48</v>
      </c>
      <c r="D52" s="440" t="s">
        <v>32</v>
      </c>
      <c r="E52" s="298">
        <v>1192.32</v>
      </c>
      <c r="F52" s="313"/>
      <c r="G52" s="313" t="str">
        <f t="shared" si="1"/>
        <v/>
      </c>
    </row>
    <row r="53" spans="1:7" ht="25.5" x14ac:dyDescent="0.2">
      <c r="A53" s="9">
        <f>A52+1</f>
        <v>35</v>
      </c>
      <c r="B53" s="3"/>
      <c r="C53" s="14" t="s">
        <v>49</v>
      </c>
      <c r="D53" s="440" t="s">
        <v>32</v>
      </c>
      <c r="E53" s="298">
        <v>40700.269999999997</v>
      </c>
      <c r="F53" s="313"/>
      <c r="G53" s="313" t="str">
        <f t="shared" si="1"/>
        <v/>
      </c>
    </row>
    <row r="54" spans="1:7" x14ac:dyDescent="0.2">
      <c r="A54" s="9"/>
      <c r="B54" s="3"/>
      <c r="C54" s="11" t="s">
        <v>50</v>
      </c>
      <c r="D54" s="12"/>
      <c r="E54" s="297"/>
      <c r="F54" s="316"/>
      <c r="G54" s="313" t="str">
        <f t="shared" si="1"/>
        <v/>
      </c>
    </row>
    <row r="55" spans="1:7" x14ac:dyDescent="0.2">
      <c r="A55" s="9"/>
      <c r="B55" s="10" t="s">
        <v>438</v>
      </c>
      <c r="C55" s="11" t="s">
        <v>51</v>
      </c>
      <c r="D55" s="12"/>
      <c r="E55" s="297"/>
      <c r="F55" s="316"/>
      <c r="G55" s="313" t="str">
        <f t="shared" si="1"/>
        <v/>
      </c>
    </row>
    <row r="56" spans="1:7" ht="38.25" x14ac:dyDescent="0.2">
      <c r="A56" s="9">
        <f t="shared" ref="A56:A64" si="6">MAX(A47:A55)+1</f>
        <v>36</v>
      </c>
      <c r="B56" s="3"/>
      <c r="C56" s="14" t="s">
        <v>52</v>
      </c>
      <c r="D56" s="440" t="s">
        <v>26</v>
      </c>
      <c r="E56" s="295">
        <v>33.33</v>
      </c>
      <c r="F56" s="313"/>
      <c r="G56" s="313" t="str">
        <f t="shared" si="1"/>
        <v/>
      </c>
    </row>
    <row r="57" spans="1:7" ht="38.25" x14ac:dyDescent="0.2">
      <c r="A57" s="9">
        <f t="shared" si="6"/>
        <v>37</v>
      </c>
      <c r="B57" s="3"/>
      <c r="C57" s="14" t="s">
        <v>423</v>
      </c>
      <c r="D57" s="440" t="s">
        <v>26</v>
      </c>
      <c r="E57" s="295">
        <v>164.82</v>
      </c>
      <c r="F57" s="313"/>
      <c r="G57" s="313" t="str">
        <f t="shared" si="1"/>
        <v/>
      </c>
    </row>
    <row r="58" spans="1:7" ht="38.25" x14ac:dyDescent="0.2">
      <c r="A58" s="9">
        <f t="shared" si="6"/>
        <v>38</v>
      </c>
      <c r="B58" s="3"/>
      <c r="C58" s="14" t="s">
        <v>53</v>
      </c>
      <c r="D58" s="440" t="s">
        <v>26</v>
      </c>
      <c r="E58" s="295">
        <v>31.45</v>
      </c>
      <c r="F58" s="313"/>
      <c r="G58" s="313" t="str">
        <f t="shared" si="1"/>
        <v/>
      </c>
    </row>
    <row r="59" spans="1:7" ht="38.25" x14ac:dyDescent="0.2">
      <c r="A59" s="9">
        <f t="shared" si="6"/>
        <v>39</v>
      </c>
      <c r="B59" s="3"/>
      <c r="C59" s="14" t="s">
        <v>54</v>
      </c>
      <c r="D59" s="440" t="s">
        <v>26</v>
      </c>
      <c r="E59" s="295">
        <v>35.5</v>
      </c>
      <c r="F59" s="313"/>
      <c r="G59" s="313" t="str">
        <f t="shared" si="1"/>
        <v/>
      </c>
    </row>
    <row r="60" spans="1:7" ht="25.5" x14ac:dyDescent="0.2">
      <c r="A60" s="9">
        <f t="shared" si="6"/>
        <v>40</v>
      </c>
      <c r="B60" s="3"/>
      <c r="C60" s="14" t="s">
        <v>55</v>
      </c>
      <c r="D60" s="440" t="s">
        <v>26</v>
      </c>
      <c r="E60" s="295">
        <v>28.71</v>
      </c>
      <c r="F60" s="313"/>
      <c r="G60" s="313" t="str">
        <f t="shared" si="1"/>
        <v/>
      </c>
    </row>
    <row r="61" spans="1:7" ht="25.5" x14ac:dyDescent="0.2">
      <c r="A61" s="9">
        <f t="shared" si="6"/>
        <v>41</v>
      </c>
      <c r="B61" s="3"/>
      <c r="C61" s="14" t="s">
        <v>56</v>
      </c>
      <c r="D61" s="440" t="s">
        <v>26</v>
      </c>
      <c r="E61" s="295">
        <v>55.57</v>
      </c>
      <c r="F61" s="313"/>
      <c r="G61" s="313" t="str">
        <f t="shared" si="1"/>
        <v/>
      </c>
    </row>
    <row r="62" spans="1:7" ht="25.5" x14ac:dyDescent="0.2">
      <c r="A62" s="9">
        <f t="shared" si="6"/>
        <v>42</v>
      </c>
      <c r="B62" s="3"/>
      <c r="C62" s="14" t="s">
        <v>57</v>
      </c>
      <c r="D62" s="440" t="s">
        <v>26</v>
      </c>
      <c r="E62" s="295">
        <v>768.4</v>
      </c>
      <c r="F62" s="313"/>
      <c r="G62" s="313" t="str">
        <f t="shared" si="1"/>
        <v/>
      </c>
    </row>
    <row r="63" spans="1:7" x14ac:dyDescent="0.2">
      <c r="A63" s="9"/>
      <c r="B63" s="10" t="s">
        <v>439</v>
      </c>
      <c r="C63" s="4" t="s">
        <v>58</v>
      </c>
      <c r="D63" s="15"/>
      <c r="E63" s="296"/>
      <c r="F63" s="314"/>
      <c r="G63" s="313" t="str">
        <f t="shared" si="1"/>
        <v/>
      </c>
    </row>
    <row r="64" spans="1:7" x14ac:dyDescent="0.2">
      <c r="A64" s="9">
        <f t="shared" si="6"/>
        <v>43</v>
      </c>
      <c r="B64" s="3"/>
      <c r="C64" s="14" t="s">
        <v>59</v>
      </c>
      <c r="D64" s="440" t="s">
        <v>26</v>
      </c>
      <c r="E64" s="295">
        <v>1574</v>
      </c>
      <c r="F64" s="313"/>
      <c r="G64" s="313" t="str">
        <f t="shared" si="1"/>
        <v/>
      </c>
    </row>
    <row r="65" spans="1:7" x14ac:dyDescent="0.2">
      <c r="A65" s="9"/>
      <c r="B65" s="10"/>
      <c r="C65" s="4" t="s">
        <v>429</v>
      </c>
      <c r="D65" s="15"/>
      <c r="E65" s="296"/>
      <c r="F65" s="314"/>
      <c r="G65" s="313" t="str">
        <f t="shared" si="1"/>
        <v/>
      </c>
    </row>
    <row r="66" spans="1:7" x14ac:dyDescent="0.2">
      <c r="A66" s="9"/>
      <c r="B66" s="10" t="s">
        <v>60</v>
      </c>
      <c r="C66" s="11" t="s">
        <v>61</v>
      </c>
      <c r="D66" s="12"/>
      <c r="E66" s="297"/>
      <c r="F66" s="316"/>
      <c r="G66" s="313" t="str">
        <f t="shared" si="1"/>
        <v/>
      </c>
    </row>
    <row r="67" spans="1:7" x14ac:dyDescent="0.2">
      <c r="A67" s="9">
        <f t="shared" ref="A67:A68" si="7">MAX(A58:A66)+1</f>
        <v>44</v>
      </c>
      <c r="B67" s="3"/>
      <c r="C67" s="14" t="s">
        <v>62</v>
      </c>
      <c r="D67" s="440" t="s">
        <v>32</v>
      </c>
      <c r="E67" s="298">
        <v>91769.39</v>
      </c>
      <c r="F67" s="313"/>
      <c r="G67" s="313" t="str">
        <f t="shared" si="1"/>
        <v/>
      </c>
    </row>
    <row r="68" spans="1:7" x14ac:dyDescent="0.2">
      <c r="A68" s="9">
        <f t="shared" si="7"/>
        <v>45</v>
      </c>
      <c r="B68" s="3"/>
      <c r="C68" s="14" t="s">
        <v>63</v>
      </c>
      <c r="D68" s="440" t="s">
        <v>32</v>
      </c>
      <c r="E68" s="298">
        <v>31269.119999999999</v>
      </c>
      <c r="F68" s="313"/>
      <c r="G68" s="313" t="str">
        <f t="shared" si="1"/>
        <v/>
      </c>
    </row>
    <row r="69" spans="1:7" x14ac:dyDescent="0.2">
      <c r="A69" s="9"/>
      <c r="B69" s="199" t="s">
        <v>449</v>
      </c>
      <c r="C69" s="11"/>
      <c r="D69" s="440"/>
      <c r="E69" s="295"/>
      <c r="F69" s="313"/>
      <c r="G69" s="313" t="str">
        <f t="shared" si="1"/>
        <v/>
      </c>
    </row>
    <row r="70" spans="1:7" x14ac:dyDescent="0.2">
      <c r="A70" s="9">
        <f t="shared" ref="A70:A71" si="8">MAX(A61:A69)+1</f>
        <v>46</v>
      </c>
      <c r="B70" s="3"/>
      <c r="C70" s="14" t="s">
        <v>64</v>
      </c>
      <c r="D70" s="440" t="s">
        <v>32</v>
      </c>
      <c r="E70" s="295">
        <v>31722.13</v>
      </c>
      <c r="F70" s="313"/>
      <c r="G70" s="313" t="str">
        <f t="shared" si="1"/>
        <v/>
      </c>
    </row>
    <row r="71" spans="1:7" x14ac:dyDescent="0.2">
      <c r="A71" s="9">
        <f t="shared" si="8"/>
        <v>47</v>
      </c>
      <c r="B71" s="3"/>
      <c r="C71" s="14" t="s">
        <v>65</v>
      </c>
      <c r="D71" s="440" t="s">
        <v>32</v>
      </c>
      <c r="E71" s="295">
        <v>11551.38</v>
      </c>
      <c r="F71" s="313"/>
      <c r="G71" s="313" t="str">
        <f t="shared" si="1"/>
        <v/>
      </c>
    </row>
    <row r="72" spans="1:7" x14ac:dyDescent="0.2">
      <c r="A72" s="9"/>
      <c r="B72" s="10" t="s">
        <v>66</v>
      </c>
      <c r="C72" s="4" t="s">
        <v>67</v>
      </c>
      <c r="D72" s="15"/>
      <c r="E72" s="296"/>
      <c r="F72" s="314"/>
      <c r="G72" s="313" t="str">
        <f t="shared" si="1"/>
        <v/>
      </c>
    </row>
    <row r="73" spans="1:7" x14ac:dyDescent="0.2">
      <c r="A73" s="9">
        <f t="shared" ref="A73:A75" si="9">MAX(A64:A72)+1</f>
        <v>48</v>
      </c>
      <c r="B73" s="3"/>
      <c r="C73" s="14" t="s">
        <v>68</v>
      </c>
      <c r="D73" s="440" t="s">
        <v>32</v>
      </c>
      <c r="E73" s="295">
        <v>50840.160000000003</v>
      </c>
      <c r="F73" s="312"/>
      <c r="G73" s="313" t="str">
        <f t="shared" si="1"/>
        <v/>
      </c>
    </row>
    <row r="74" spans="1:7" x14ac:dyDescent="0.2">
      <c r="A74" s="9">
        <f t="shared" si="9"/>
        <v>49</v>
      </c>
      <c r="B74" s="3"/>
      <c r="C74" s="14" t="s">
        <v>69</v>
      </c>
      <c r="D74" s="440" t="s">
        <v>32</v>
      </c>
      <c r="E74" s="295">
        <v>41892.589999999997</v>
      </c>
      <c r="F74" s="312"/>
      <c r="G74" s="313" t="str">
        <f t="shared" si="1"/>
        <v/>
      </c>
    </row>
    <row r="75" spans="1:7" x14ac:dyDescent="0.2">
      <c r="A75" s="9">
        <f t="shared" si="9"/>
        <v>50</v>
      </c>
      <c r="B75" s="3"/>
      <c r="C75" s="14" t="s">
        <v>70</v>
      </c>
      <c r="D75" s="440" t="s">
        <v>32</v>
      </c>
      <c r="E75" s="295">
        <v>45876.44</v>
      </c>
      <c r="F75" s="320"/>
      <c r="G75" s="313" t="str">
        <f t="shared" si="1"/>
        <v/>
      </c>
    </row>
    <row r="76" spans="1:7" x14ac:dyDescent="0.2">
      <c r="A76" s="9">
        <f>A75+1</f>
        <v>51</v>
      </c>
      <c r="B76" s="3"/>
      <c r="C76" s="14" t="s">
        <v>71</v>
      </c>
      <c r="D76" s="440" t="s">
        <v>32</v>
      </c>
      <c r="E76" s="295">
        <v>15178.03</v>
      </c>
      <c r="F76" s="312"/>
      <c r="G76" s="313" t="str">
        <f t="shared" si="1"/>
        <v/>
      </c>
    </row>
    <row r="77" spans="1:7" x14ac:dyDescent="0.2">
      <c r="A77" s="9">
        <f t="shared" ref="A77" si="10">A76+1</f>
        <v>52</v>
      </c>
      <c r="B77" s="3"/>
      <c r="C77" s="14" t="s">
        <v>72</v>
      </c>
      <c r="D77" s="440" t="s">
        <v>32</v>
      </c>
      <c r="E77" s="295">
        <v>1164</v>
      </c>
      <c r="F77" s="312"/>
      <c r="G77" s="313" t="str">
        <f t="shared" ref="G77:G140" si="11">IF(F77&lt;&gt;"",ROUND(F77*E77,2),"")</f>
        <v/>
      </c>
    </row>
    <row r="78" spans="1:7" x14ac:dyDescent="0.2">
      <c r="A78" s="9"/>
      <c r="B78" s="10" t="s">
        <v>73</v>
      </c>
      <c r="C78" s="4" t="s">
        <v>74</v>
      </c>
      <c r="D78" s="15"/>
      <c r="E78" s="296"/>
      <c r="F78" s="314"/>
      <c r="G78" s="313" t="str">
        <f t="shared" si="11"/>
        <v/>
      </c>
    </row>
    <row r="79" spans="1:7" x14ac:dyDescent="0.2">
      <c r="A79" s="9">
        <f t="shared" ref="A79:A80" si="12">MAX(A70:A78)+1</f>
        <v>53</v>
      </c>
      <c r="B79" s="3"/>
      <c r="C79" s="14" t="s">
        <v>75</v>
      </c>
      <c r="D79" s="440" t="s">
        <v>32</v>
      </c>
      <c r="E79" s="298">
        <v>12986.84</v>
      </c>
      <c r="F79" s="313"/>
      <c r="G79" s="313" t="str">
        <f t="shared" si="11"/>
        <v/>
      </c>
    </row>
    <row r="80" spans="1:7" x14ac:dyDescent="0.2">
      <c r="A80" s="9">
        <f t="shared" si="12"/>
        <v>54</v>
      </c>
      <c r="B80" s="3"/>
      <c r="C80" s="14" t="s">
        <v>76</v>
      </c>
      <c r="D80" s="440" t="s">
        <v>32</v>
      </c>
      <c r="E80" s="298">
        <v>69640.36</v>
      </c>
      <c r="F80" s="313"/>
      <c r="G80" s="313" t="str">
        <f t="shared" si="11"/>
        <v/>
      </c>
    </row>
    <row r="81" spans="1:7" x14ac:dyDescent="0.2">
      <c r="A81" s="9"/>
      <c r="B81" s="10"/>
      <c r="C81" s="11" t="s">
        <v>77</v>
      </c>
      <c r="D81" s="12"/>
      <c r="E81" s="297"/>
      <c r="F81" s="316"/>
      <c r="G81" s="313" t="str">
        <f t="shared" si="11"/>
        <v/>
      </c>
    </row>
    <row r="82" spans="1:7" x14ac:dyDescent="0.2">
      <c r="A82" s="9"/>
      <c r="B82" s="10" t="s">
        <v>78</v>
      </c>
      <c r="C82" s="11" t="s">
        <v>79</v>
      </c>
      <c r="D82" s="12"/>
      <c r="E82" s="297"/>
      <c r="F82" s="316"/>
      <c r="G82" s="313" t="str">
        <f t="shared" si="11"/>
        <v/>
      </c>
    </row>
    <row r="83" spans="1:7" ht="25.5" x14ac:dyDescent="0.2">
      <c r="A83" s="9">
        <f t="shared" ref="A83:A84" si="13">MAX(A74:A82)+1</f>
        <v>55</v>
      </c>
      <c r="B83" s="3"/>
      <c r="C83" s="14" t="s">
        <v>80</v>
      </c>
      <c r="D83" s="440" t="s">
        <v>32</v>
      </c>
      <c r="E83" s="298">
        <v>1164</v>
      </c>
      <c r="F83" s="313"/>
      <c r="G83" s="313" t="str">
        <f t="shared" si="11"/>
        <v/>
      </c>
    </row>
    <row r="84" spans="1:7" ht="25.5" x14ac:dyDescent="0.2">
      <c r="A84" s="9">
        <f t="shared" si="13"/>
        <v>56</v>
      </c>
      <c r="B84" s="3"/>
      <c r="C84" s="14" t="s">
        <v>81</v>
      </c>
      <c r="D84" s="440" t="s">
        <v>32</v>
      </c>
      <c r="E84" s="298">
        <v>1966</v>
      </c>
      <c r="F84" s="313"/>
      <c r="G84" s="313" t="str">
        <f t="shared" si="11"/>
        <v/>
      </c>
    </row>
    <row r="85" spans="1:7" ht="25.5" x14ac:dyDescent="0.2">
      <c r="A85" s="9"/>
      <c r="B85" s="10" t="s">
        <v>440</v>
      </c>
      <c r="C85" s="4" t="s">
        <v>82</v>
      </c>
      <c r="D85" s="15"/>
      <c r="E85" s="296"/>
      <c r="F85" s="314"/>
      <c r="G85" s="313" t="str">
        <f t="shared" si="11"/>
        <v/>
      </c>
    </row>
    <row r="86" spans="1:7" ht="25.5" x14ac:dyDescent="0.2">
      <c r="A86" s="9">
        <f t="shared" ref="A86:A88" si="14">MAX(A77:A85)+1</f>
        <v>57</v>
      </c>
      <c r="B86" s="3"/>
      <c r="C86" s="14" t="s">
        <v>465</v>
      </c>
      <c r="D86" s="440" t="s">
        <v>32</v>
      </c>
      <c r="E86" s="298">
        <v>66392.36</v>
      </c>
      <c r="F86" s="313"/>
      <c r="G86" s="313" t="str">
        <f t="shared" si="11"/>
        <v/>
      </c>
    </row>
    <row r="87" spans="1:7" ht="25.5" x14ac:dyDescent="0.2">
      <c r="A87" s="9">
        <f t="shared" si="14"/>
        <v>58</v>
      </c>
      <c r="B87" s="3"/>
      <c r="C87" s="14" t="s">
        <v>466</v>
      </c>
      <c r="D87" s="440" t="s">
        <v>32</v>
      </c>
      <c r="E87" s="298">
        <v>2898.74</v>
      </c>
      <c r="F87" s="313"/>
      <c r="G87" s="313" t="str">
        <f t="shared" si="11"/>
        <v/>
      </c>
    </row>
    <row r="88" spans="1:7" ht="25.5" x14ac:dyDescent="0.2">
      <c r="A88" s="9">
        <f t="shared" si="14"/>
        <v>59</v>
      </c>
      <c r="B88" s="3"/>
      <c r="C88" s="14" t="s">
        <v>467</v>
      </c>
      <c r="D88" s="440" t="s">
        <v>32</v>
      </c>
      <c r="E88" s="298">
        <v>12986.84</v>
      </c>
      <c r="F88" s="313"/>
      <c r="G88" s="313" t="str">
        <f t="shared" si="11"/>
        <v/>
      </c>
    </row>
    <row r="89" spans="1:7" x14ac:dyDescent="0.2">
      <c r="A89" s="16"/>
      <c r="B89" s="10" t="s">
        <v>83</v>
      </c>
      <c r="C89" s="4" t="s">
        <v>84</v>
      </c>
      <c r="D89" s="15"/>
      <c r="E89" s="296"/>
      <c r="F89" s="314"/>
      <c r="G89" s="313" t="str">
        <f t="shared" si="11"/>
        <v/>
      </c>
    </row>
    <row r="90" spans="1:7" x14ac:dyDescent="0.2">
      <c r="A90" s="9">
        <f t="shared" ref="A90" si="15">MAX(A81:A89)+1</f>
        <v>60</v>
      </c>
      <c r="B90" s="3"/>
      <c r="C90" s="14" t="s">
        <v>85</v>
      </c>
      <c r="D90" s="440" t="s">
        <v>32</v>
      </c>
      <c r="E90" s="295">
        <v>31269.119999999999</v>
      </c>
      <c r="F90" s="313"/>
      <c r="G90" s="313" t="str">
        <f t="shared" si="11"/>
        <v/>
      </c>
    </row>
    <row r="91" spans="1:7" x14ac:dyDescent="0.2">
      <c r="A91" s="9"/>
      <c r="B91" s="10" t="s">
        <v>86</v>
      </c>
      <c r="C91" s="4" t="s">
        <v>87</v>
      </c>
      <c r="D91" s="15"/>
      <c r="E91" s="296"/>
      <c r="F91" s="314"/>
      <c r="G91" s="313" t="str">
        <f t="shared" si="11"/>
        <v/>
      </c>
    </row>
    <row r="92" spans="1:7" x14ac:dyDescent="0.2">
      <c r="A92" s="9">
        <f t="shared" ref="A92:A95" si="16">MAX(A83:A91)+1</f>
        <v>61</v>
      </c>
      <c r="B92" s="3"/>
      <c r="C92" s="14" t="s">
        <v>88</v>
      </c>
      <c r="D92" s="440" t="s">
        <v>32</v>
      </c>
      <c r="E92" s="298">
        <v>30973.02</v>
      </c>
      <c r="F92" s="312"/>
      <c r="G92" s="313" t="str">
        <f t="shared" si="11"/>
        <v/>
      </c>
    </row>
    <row r="93" spans="1:7" x14ac:dyDescent="0.2">
      <c r="A93" s="9">
        <f t="shared" si="16"/>
        <v>62</v>
      </c>
      <c r="B93" s="3"/>
      <c r="C93" s="14" t="s">
        <v>454</v>
      </c>
      <c r="D93" s="440" t="s">
        <v>32</v>
      </c>
      <c r="E93" s="298">
        <v>51770.82</v>
      </c>
      <c r="F93" s="313"/>
      <c r="G93" s="313" t="str">
        <f t="shared" si="11"/>
        <v/>
      </c>
    </row>
    <row r="94" spans="1:7" x14ac:dyDescent="0.2">
      <c r="A94" s="9">
        <f t="shared" si="16"/>
        <v>63</v>
      </c>
      <c r="B94" s="3"/>
      <c r="C94" s="14" t="s">
        <v>89</v>
      </c>
      <c r="D94" s="440" t="s">
        <v>32</v>
      </c>
      <c r="E94" s="298">
        <v>21007.35</v>
      </c>
      <c r="F94" s="313"/>
      <c r="G94" s="313" t="str">
        <f t="shared" si="11"/>
        <v/>
      </c>
    </row>
    <row r="95" spans="1:7" x14ac:dyDescent="0.2">
      <c r="A95" s="9">
        <f t="shared" si="16"/>
        <v>64</v>
      </c>
      <c r="B95" s="3"/>
      <c r="C95" s="14" t="s">
        <v>90</v>
      </c>
      <c r="D95" s="440" t="s">
        <v>32</v>
      </c>
      <c r="E95" s="298">
        <v>2997.75</v>
      </c>
      <c r="F95" s="313"/>
      <c r="G95" s="313" t="str">
        <f t="shared" si="11"/>
        <v/>
      </c>
    </row>
    <row r="96" spans="1:7" x14ac:dyDescent="0.2">
      <c r="A96" s="9"/>
      <c r="B96" s="10" t="s">
        <v>91</v>
      </c>
      <c r="C96" s="4" t="s">
        <v>92</v>
      </c>
      <c r="D96" s="15"/>
      <c r="E96" s="296"/>
      <c r="F96" s="314"/>
      <c r="G96" s="313" t="str">
        <f t="shared" si="11"/>
        <v/>
      </c>
    </row>
    <row r="97" spans="1:7" ht="25.5" x14ac:dyDescent="0.2">
      <c r="A97" s="9">
        <f t="shared" ref="A97:A102" si="17">MAX(A88:A96)+1</f>
        <v>65</v>
      </c>
      <c r="B97" s="3"/>
      <c r="C97" s="14" t="s">
        <v>93</v>
      </c>
      <c r="D97" s="440" t="s">
        <v>32</v>
      </c>
      <c r="E97" s="295">
        <v>11835</v>
      </c>
      <c r="F97" s="313"/>
      <c r="G97" s="313" t="str">
        <f t="shared" si="11"/>
        <v/>
      </c>
    </row>
    <row r="98" spans="1:7" ht="25.5" x14ac:dyDescent="0.2">
      <c r="A98" s="9">
        <f t="shared" si="17"/>
        <v>66</v>
      </c>
      <c r="B98" s="3"/>
      <c r="C98" s="14" t="s">
        <v>94</v>
      </c>
      <c r="D98" s="440" t="s">
        <v>32</v>
      </c>
      <c r="E98" s="295">
        <v>5149</v>
      </c>
      <c r="F98" s="313"/>
      <c r="G98" s="313" t="str">
        <f t="shared" si="11"/>
        <v/>
      </c>
    </row>
    <row r="99" spans="1:7" ht="25.5" x14ac:dyDescent="0.2">
      <c r="A99" s="9">
        <f t="shared" si="17"/>
        <v>67</v>
      </c>
      <c r="B99" s="3"/>
      <c r="C99" s="14" t="s">
        <v>95</v>
      </c>
      <c r="D99" s="440" t="s">
        <v>32</v>
      </c>
      <c r="E99" s="295">
        <v>3871</v>
      </c>
      <c r="F99" s="313"/>
      <c r="G99" s="313" t="str">
        <f t="shared" si="11"/>
        <v/>
      </c>
    </row>
    <row r="100" spans="1:7" ht="25.5" x14ac:dyDescent="0.2">
      <c r="A100" s="9">
        <f t="shared" si="17"/>
        <v>68</v>
      </c>
      <c r="B100" s="3"/>
      <c r="C100" s="14" t="s">
        <v>96</v>
      </c>
      <c r="D100" s="440" t="s">
        <v>32</v>
      </c>
      <c r="E100" s="295">
        <v>382</v>
      </c>
      <c r="F100" s="313"/>
      <c r="G100" s="313" t="str">
        <f t="shared" si="11"/>
        <v/>
      </c>
    </row>
    <row r="101" spans="1:7" x14ac:dyDescent="0.2">
      <c r="A101" s="9"/>
      <c r="B101" s="10" t="s">
        <v>459</v>
      </c>
      <c r="C101" s="4" t="s">
        <v>460</v>
      </c>
      <c r="D101" s="15"/>
      <c r="E101" s="296"/>
      <c r="F101" s="316"/>
      <c r="G101" s="313" t="str">
        <f t="shared" si="11"/>
        <v/>
      </c>
    </row>
    <row r="102" spans="1:7" ht="25.5" x14ac:dyDescent="0.2">
      <c r="A102" s="9">
        <f t="shared" si="17"/>
        <v>69</v>
      </c>
      <c r="B102" s="3"/>
      <c r="C102" s="14" t="s">
        <v>468</v>
      </c>
      <c r="D102" s="440" t="s">
        <v>32</v>
      </c>
      <c r="E102" s="298">
        <v>12715.5</v>
      </c>
      <c r="F102" s="316"/>
      <c r="G102" s="313" t="str">
        <f t="shared" si="11"/>
        <v/>
      </c>
    </row>
    <row r="103" spans="1:7" x14ac:dyDescent="0.2">
      <c r="A103" s="16"/>
      <c r="B103" s="10"/>
      <c r="C103" s="11" t="s">
        <v>97</v>
      </c>
      <c r="D103" s="12"/>
      <c r="E103" s="297"/>
      <c r="F103" s="316"/>
      <c r="G103" s="313" t="str">
        <f t="shared" si="11"/>
        <v/>
      </c>
    </row>
    <row r="104" spans="1:7" x14ac:dyDescent="0.2">
      <c r="A104" s="16"/>
      <c r="B104" s="10" t="s">
        <v>98</v>
      </c>
      <c r="C104" s="11" t="s">
        <v>99</v>
      </c>
      <c r="D104" s="12"/>
      <c r="E104" s="297"/>
      <c r="F104" s="316"/>
      <c r="G104" s="313" t="str">
        <f t="shared" si="11"/>
        <v/>
      </c>
    </row>
    <row r="105" spans="1:7" ht="25.5" x14ac:dyDescent="0.2">
      <c r="A105" s="9">
        <f>MAX(A96:A102)+1</f>
        <v>70</v>
      </c>
      <c r="B105" s="3"/>
      <c r="C105" s="14" t="s">
        <v>464</v>
      </c>
      <c r="D105" s="440" t="s">
        <v>32</v>
      </c>
      <c r="E105" s="295">
        <v>211896.8</v>
      </c>
      <c r="F105" s="313"/>
      <c r="G105" s="313" t="str">
        <f t="shared" si="11"/>
        <v/>
      </c>
    </row>
    <row r="106" spans="1:7" x14ac:dyDescent="0.2">
      <c r="A106" s="9">
        <f t="shared" ref="A106:A116" si="18">MAX(A97:A105)+1</f>
        <v>71</v>
      </c>
      <c r="B106" s="3"/>
      <c r="C106" s="14" t="s">
        <v>100</v>
      </c>
      <c r="D106" s="440" t="s">
        <v>32</v>
      </c>
      <c r="E106" s="295">
        <v>1015.8</v>
      </c>
      <c r="F106" s="313"/>
      <c r="G106" s="313" t="str">
        <f t="shared" si="11"/>
        <v/>
      </c>
    </row>
    <row r="107" spans="1:7" ht="25.5" x14ac:dyDescent="0.2">
      <c r="A107" s="9">
        <f t="shared" si="18"/>
        <v>72</v>
      </c>
      <c r="B107" s="3"/>
      <c r="C107" s="14" t="s">
        <v>101</v>
      </c>
      <c r="D107" s="440" t="s">
        <v>26</v>
      </c>
      <c r="E107" s="295">
        <v>3826</v>
      </c>
      <c r="F107" s="313"/>
      <c r="G107" s="313" t="str">
        <f t="shared" si="11"/>
        <v/>
      </c>
    </row>
    <row r="108" spans="1:7" ht="38.25" x14ac:dyDescent="0.2">
      <c r="A108" s="9">
        <f t="shared" si="18"/>
        <v>73</v>
      </c>
      <c r="B108" s="3"/>
      <c r="C108" s="14" t="s">
        <v>448</v>
      </c>
      <c r="D108" s="440" t="s">
        <v>26</v>
      </c>
      <c r="E108" s="295">
        <v>232</v>
      </c>
      <c r="F108" s="313"/>
      <c r="G108" s="313" t="str">
        <f t="shared" si="11"/>
        <v/>
      </c>
    </row>
    <row r="109" spans="1:7" ht="38.25" x14ac:dyDescent="0.2">
      <c r="A109" s="9">
        <f t="shared" si="18"/>
        <v>74</v>
      </c>
      <c r="B109" s="3"/>
      <c r="C109" s="14" t="s">
        <v>102</v>
      </c>
      <c r="D109" s="440" t="s">
        <v>26</v>
      </c>
      <c r="E109" s="295">
        <v>712</v>
      </c>
      <c r="F109" s="313"/>
      <c r="G109" s="313" t="str">
        <f t="shared" si="11"/>
        <v/>
      </c>
    </row>
    <row r="110" spans="1:7" ht="25.5" x14ac:dyDescent="0.2">
      <c r="A110" s="9">
        <f t="shared" si="18"/>
        <v>75</v>
      </c>
      <c r="B110" s="3"/>
      <c r="C110" s="14" t="s">
        <v>103</v>
      </c>
      <c r="D110" s="440" t="s">
        <v>26</v>
      </c>
      <c r="E110" s="295">
        <v>756</v>
      </c>
      <c r="F110" s="313"/>
      <c r="G110" s="313" t="str">
        <f t="shared" si="11"/>
        <v/>
      </c>
    </row>
    <row r="111" spans="1:7" x14ac:dyDescent="0.2">
      <c r="A111" s="9">
        <f t="shared" si="18"/>
        <v>76</v>
      </c>
      <c r="B111" s="3"/>
      <c r="C111" s="14" t="s">
        <v>104</v>
      </c>
      <c r="D111" s="440" t="s">
        <v>32</v>
      </c>
      <c r="E111" s="295">
        <v>1835</v>
      </c>
      <c r="F111" s="313"/>
      <c r="G111" s="313" t="str">
        <f t="shared" si="11"/>
        <v/>
      </c>
    </row>
    <row r="112" spans="1:7" x14ac:dyDescent="0.2">
      <c r="A112" s="9">
        <f t="shared" si="18"/>
        <v>77</v>
      </c>
      <c r="B112" s="3"/>
      <c r="C112" s="14" t="s">
        <v>105</v>
      </c>
      <c r="D112" s="440" t="s">
        <v>26</v>
      </c>
      <c r="E112" s="295">
        <v>1512</v>
      </c>
      <c r="F112" s="313"/>
      <c r="G112" s="313" t="str">
        <f t="shared" si="11"/>
        <v/>
      </c>
    </row>
    <row r="113" spans="1:7" x14ac:dyDescent="0.2">
      <c r="A113" s="9">
        <f t="shared" si="18"/>
        <v>78</v>
      </c>
      <c r="B113" s="3"/>
      <c r="C113" s="14" t="s">
        <v>106</v>
      </c>
      <c r="D113" s="440" t="s">
        <v>26</v>
      </c>
      <c r="E113" s="295">
        <v>4318</v>
      </c>
      <c r="F113" s="313"/>
      <c r="G113" s="313" t="str">
        <f t="shared" si="11"/>
        <v/>
      </c>
    </row>
    <row r="114" spans="1:7" x14ac:dyDescent="0.2">
      <c r="A114" s="9">
        <f t="shared" si="18"/>
        <v>79</v>
      </c>
      <c r="B114" s="3"/>
      <c r="C114" s="14" t="s">
        <v>107</v>
      </c>
      <c r="D114" s="440" t="s">
        <v>26</v>
      </c>
      <c r="E114" s="295">
        <v>5</v>
      </c>
      <c r="F114" s="313"/>
      <c r="G114" s="313" t="str">
        <f t="shared" si="11"/>
        <v/>
      </c>
    </row>
    <row r="115" spans="1:7" x14ac:dyDescent="0.2">
      <c r="A115" s="9">
        <f t="shared" si="18"/>
        <v>80</v>
      </c>
      <c r="B115" s="3"/>
      <c r="C115" s="14" t="s">
        <v>108</v>
      </c>
      <c r="D115" s="440" t="s">
        <v>26</v>
      </c>
      <c r="E115" s="295">
        <v>255</v>
      </c>
      <c r="F115" s="313"/>
      <c r="G115" s="313" t="str">
        <f t="shared" si="11"/>
        <v/>
      </c>
    </row>
    <row r="116" spans="1:7" x14ac:dyDescent="0.2">
      <c r="A116" s="9">
        <f t="shared" si="18"/>
        <v>81</v>
      </c>
      <c r="B116" s="3"/>
      <c r="C116" s="14" t="s">
        <v>109</v>
      </c>
      <c r="D116" s="440" t="s">
        <v>26</v>
      </c>
      <c r="E116" s="295">
        <v>73</v>
      </c>
      <c r="F116" s="313"/>
      <c r="G116" s="313" t="str">
        <f t="shared" si="11"/>
        <v/>
      </c>
    </row>
    <row r="117" spans="1:7" x14ac:dyDescent="0.2">
      <c r="A117" s="9"/>
      <c r="B117" s="10" t="s">
        <v>110</v>
      </c>
      <c r="C117" s="4" t="s">
        <v>111</v>
      </c>
      <c r="D117" s="15"/>
      <c r="E117" s="296"/>
      <c r="F117" s="314"/>
      <c r="G117" s="313" t="str">
        <f t="shared" si="11"/>
        <v/>
      </c>
    </row>
    <row r="118" spans="1:7" ht="25.5" x14ac:dyDescent="0.2">
      <c r="A118" s="9">
        <f t="shared" ref="A118" si="19">MAX(A109:A117)+1</f>
        <v>82</v>
      </c>
      <c r="B118" s="3"/>
      <c r="C118" s="20" t="s">
        <v>112</v>
      </c>
      <c r="D118" s="440" t="s">
        <v>32</v>
      </c>
      <c r="E118" s="295">
        <v>34023</v>
      </c>
      <c r="F118" s="313"/>
      <c r="G118" s="313" t="str">
        <f t="shared" si="11"/>
        <v/>
      </c>
    </row>
    <row r="119" spans="1:7" x14ac:dyDescent="0.2">
      <c r="A119" s="9"/>
      <c r="B119" s="10"/>
      <c r="C119" s="11" t="s">
        <v>113</v>
      </c>
      <c r="D119" s="12"/>
      <c r="E119" s="297"/>
      <c r="F119" s="316"/>
      <c r="G119" s="313" t="str">
        <f t="shared" si="11"/>
        <v/>
      </c>
    </row>
    <row r="120" spans="1:7" x14ac:dyDescent="0.2">
      <c r="A120" s="9"/>
      <c r="B120" s="10" t="s">
        <v>114</v>
      </c>
      <c r="C120" s="11" t="s">
        <v>115</v>
      </c>
      <c r="D120" s="12"/>
      <c r="E120" s="297"/>
      <c r="F120" s="316"/>
      <c r="G120" s="313" t="str">
        <f t="shared" si="11"/>
        <v/>
      </c>
    </row>
    <row r="121" spans="1:7" x14ac:dyDescent="0.2">
      <c r="A121" s="9">
        <f t="shared" ref="A121:A122" si="20">MAX(A112:A120)+1</f>
        <v>83</v>
      </c>
      <c r="B121" s="3"/>
      <c r="C121" s="14" t="s">
        <v>116</v>
      </c>
      <c r="D121" s="440" t="s">
        <v>32</v>
      </c>
      <c r="E121" s="295">
        <v>5560.8</v>
      </c>
      <c r="F121" s="313"/>
      <c r="G121" s="313" t="str">
        <f t="shared" si="11"/>
        <v/>
      </c>
    </row>
    <row r="122" spans="1:7" ht="25.5" x14ac:dyDescent="0.2">
      <c r="A122" s="9">
        <f t="shared" si="20"/>
        <v>84</v>
      </c>
      <c r="B122" s="435"/>
      <c r="C122" s="14" t="s">
        <v>461</v>
      </c>
      <c r="D122" s="440" t="s">
        <v>32</v>
      </c>
      <c r="E122" s="295">
        <v>429.6</v>
      </c>
      <c r="F122" s="313"/>
      <c r="G122" s="313" t="str">
        <f t="shared" si="11"/>
        <v/>
      </c>
    </row>
    <row r="123" spans="1:7" ht="25.5" x14ac:dyDescent="0.2">
      <c r="A123" s="9"/>
      <c r="B123" s="21" t="s">
        <v>117</v>
      </c>
      <c r="C123" s="4" t="s">
        <v>118</v>
      </c>
      <c r="D123" s="15"/>
      <c r="E123" s="296"/>
      <c r="F123" s="314"/>
      <c r="G123" s="313" t="str">
        <f t="shared" si="11"/>
        <v/>
      </c>
    </row>
    <row r="124" spans="1:7" ht="25.5" x14ac:dyDescent="0.2">
      <c r="A124" s="9">
        <f t="shared" ref="A124:A132" si="21">MAX(A115:A123)+1</f>
        <v>85</v>
      </c>
      <c r="B124" s="3"/>
      <c r="C124" s="14" t="s">
        <v>119</v>
      </c>
      <c r="D124" s="440" t="s">
        <v>28</v>
      </c>
      <c r="E124" s="295">
        <v>321</v>
      </c>
      <c r="F124" s="313"/>
      <c r="G124" s="313" t="str">
        <f t="shared" si="11"/>
        <v/>
      </c>
    </row>
    <row r="125" spans="1:7" ht="25.5" x14ac:dyDescent="0.2">
      <c r="A125" s="9">
        <f t="shared" si="21"/>
        <v>86</v>
      </c>
      <c r="B125" s="3"/>
      <c r="C125" s="14" t="s">
        <v>462</v>
      </c>
      <c r="D125" s="440" t="s">
        <v>28</v>
      </c>
      <c r="E125" s="295">
        <v>66</v>
      </c>
      <c r="F125" s="313"/>
      <c r="G125" s="313" t="str">
        <f t="shared" si="11"/>
        <v/>
      </c>
    </row>
    <row r="126" spans="1:7" ht="25.5" x14ac:dyDescent="0.2">
      <c r="A126" s="9">
        <f t="shared" si="21"/>
        <v>87</v>
      </c>
      <c r="B126" s="3"/>
      <c r="C126" s="14" t="s">
        <v>120</v>
      </c>
      <c r="D126" s="440" t="s">
        <v>32</v>
      </c>
      <c r="E126" s="295">
        <v>68.2</v>
      </c>
      <c r="F126" s="313"/>
      <c r="G126" s="313" t="str">
        <f t="shared" si="11"/>
        <v/>
      </c>
    </row>
    <row r="127" spans="1:7" ht="25.5" x14ac:dyDescent="0.2">
      <c r="A127" s="9">
        <f t="shared" si="21"/>
        <v>88</v>
      </c>
      <c r="B127" s="3"/>
      <c r="C127" s="14" t="s">
        <v>121</v>
      </c>
      <c r="D127" s="440" t="s">
        <v>28</v>
      </c>
      <c r="E127" s="295">
        <v>18</v>
      </c>
      <c r="F127" s="313"/>
      <c r="G127" s="313" t="str">
        <f t="shared" si="11"/>
        <v/>
      </c>
    </row>
    <row r="128" spans="1:7" x14ac:dyDescent="0.2">
      <c r="A128" s="9">
        <f t="shared" si="21"/>
        <v>89</v>
      </c>
      <c r="B128" s="3"/>
      <c r="C128" s="14" t="s">
        <v>122</v>
      </c>
      <c r="D128" s="440" t="s">
        <v>28</v>
      </c>
      <c r="E128" s="295">
        <v>36</v>
      </c>
      <c r="F128" s="313"/>
      <c r="G128" s="313" t="str">
        <f t="shared" si="11"/>
        <v/>
      </c>
    </row>
    <row r="129" spans="1:7" x14ac:dyDescent="0.2">
      <c r="A129" s="9">
        <f t="shared" si="21"/>
        <v>90</v>
      </c>
      <c r="B129" s="3"/>
      <c r="C129" s="14" t="s">
        <v>463</v>
      </c>
      <c r="D129" s="440" t="s">
        <v>28</v>
      </c>
      <c r="E129" s="295">
        <v>52</v>
      </c>
      <c r="F129" s="313"/>
      <c r="G129" s="313" t="str">
        <f t="shared" si="11"/>
        <v/>
      </c>
    </row>
    <row r="130" spans="1:7" ht="25.5" x14ac:dyDescent="0.2">
      <c r="A130" s="9">
        <f t="shared" si="21"/>
        <v>91</v>
      </c>
      <c r="B130" s="3"/>
      <c r="C130" s="14" t="s">
        <v>475</v>
      </c>
      <c r="D130" s="440" t="s">
        <v>28</v>
      </c>
      <c r="E130" s="295">
        <v>1</v>
      </c>
      <c r="F130" s="313"/>
      <c r="G130" s="313" t="str">
        <f t="shared" si="11"/>
        <v/>
      </c>
    </row>
    <row r="131" spans="1:7" x14ac:dyDescent="0.2">
      <c r="A131" s="9">
        <f t="shared" si="21"/>
        <v>92</v>
      </c>
      <c r="B131" s="3"/>
      <c r="C131" s="14" t="s">
        <v>123</v>
      </c>
      <c r="D131" s="440" t="s">
        <v>28</v>
      </c>
      <c r="E131" s="295">
        <v>435</v>
      </c>
      <c r="F131" s="313"/>
      <c r="G131" s="313" t="str">
        <f t="shared" si="11"/>
        <v/>
      </c>
    </row>
    <row r="132" spans="1:7" x14ac:dyDescent="0.2">
      <c r="A132" s="9">
        <f t="shared" si="21"/>
        <v>93</v>
      </c>
      <c r="B132" s="3"/>
      <c r="C132" s="14" t="s">
        <v>469</v>
      </c>
      <c r="D132" s="440" t="s">
        <v>28</v>
      </c>
      <c r="E132" s="295">
        <v>18</v>
      </c>
      <c r="F132" s="313"/>
      <c r="G132" s="313" t="str">
        <f t="shared" si="11"/>
        <v/>
      </c>
    </row>
    <row r="133" spans="1:7" x14ac:dyDescent="0.2">
      <c r="A133" s="9"/>
      <c r="B133" s="3" t="s">
        <v>430</v>
      </c>
      <c r="C133" s="11" t="s">
        <v>431</v>
      </c>
      <c r="D133" s="12"/>
      <c r="E133" s="297"/>
      <c r="F133" s="316"/>
      <c r="G133" s="313" t="str">
        <f t="shared" si="11"/>
        <v/>
      </c>
    </row>
    <row r="134" spans="1:7" x14ac:dyDescent="0.2">
      <c r="A134" s="9">
        <f t="shared" ref="A134" si="22">MAX(A125:A133)+1</f>
        <v>94</v>
      </c>
      <c r="B134" s="3"/>
      <c r="C134" s="14" t="s">
        <v>432</v>
      </c>
      <c r="D134" s="440" t="s">
        <v>28</v>
      </c>
      <c r="E134" s="295">
        <v>395</v>
      </c>
      <c r="F134" s="313"/>
      <c r="G134" s="313" t="str">
        <f t="shared" si="11"/>
        <v/>
      </c>
    </row>
    <row r="135" spans="1:7" x14ac:dyDescent="0.2">
      <c r="A135" s="9"/>
      <c r="B135" s="10" t="s">
        <v>124</v>
      </c>
      <c r="C135" s="4" t="s">
        <v>125</v>
      </c>
      <c r="D135" s="15"/>
      <c r="E135" s="296"/>
      <c r="F135" s="314"/>
      <c r="G135" s="313" t="str">
        <f t="shared" si="11"/>
        <v/>
      </c>
    </row>
    <row r="136" spans="1:7" x14ac:dyDescent="0.2">
      <c r="A136" s="9">
        <f t="shared" ref="A136" si="23">MAX(A127:A135)+1</f>
        <v>95</v>
      </c>
      <c r="B136" s="3"/>
      <c r="C136" s="14" t="s">
        <v>126</v>
      </c>
      <c r="D136" s="440" t="s">
        <v>26</v>
      </c>
      <c r="E136" s="295">
        <v>4012</v>
      </c>
      <c r="F136" s="313"/>
      <c r="G136" s="313" t="str">
        <f t="shared" si="11"/>
        <v/>
      </c>
    </row>
    <row r="137" spans="1:7" x14ac:dyDescent="0.2">
      <c r="A137" s="9"/>
      <c r="B137" s="10" t="s">
        <v>127</v>
      </c>
      <c r="C137" s="4" t="s">
        <v>416</v>
      </c>
      <c r="D137" s="15"/>
      <c r="E137" s="296"/>
      <c r="F137" s="314"/>
      <c r="G137" s="313" t="str">
        <f t="shared" si="11"/>
        <v/>
      </c>
    </row>
    <row r="138" spans="1:7" ht="25.5" x14ac:dyDescent="0.2">
      <c r="A138" s="9">
        <f t="shared" ref="A138" si="24">MAX(A129:A137)+1</f>
        <v>96</v>
      </c>
      <c r="B138" s="3"/>
      <c r="C138" s="14" t="s">
        <v>128</v>
      </c>
      <c r="D138" s="440" t="s">
        <v>26</v>
      </c>
      <c r="E138" s="295">
        <v>2340</v>
      </c>
      <c r="F138" s="313"/>
      <c r="G138" s="313" t="str">
        <f t="shared" si="11"/>
        <v/>
      </c>
    </row>
    <row r="139" spans="1:7" x14ac:dyDescent="0.2">
      <c r="A139" s="9"/>
      <c r="B139" s="10" t="s">
        <v>129</v>
      </c>
      <c r="C139" s="4" t="s">
        <v>130</v>
      </c>
      <c r="D139" s="15"/>
      <c r="E139" s="296"/>
      <c r="F139" s="314"/>
      <c r="G139" s="313" t="str">
        <f t="shared" si="11"/>
        <v/>
      </c>
    </row>
    <row r="140" spans="1:7" x14ac:dyDescent="0.2">
      <c r="A140" s="9">
        <f t="shared" ref="A140" si="25">MAX(A131:A139)+1</f>
        <v>97</v>
      </c>
      <c r="B140" s="3"/>
      <c r="C140" s="14" t="s">
        <v>131</v>
      </c>
      <c r="D140" s="440" t="s">
        <v>26</v>
      </c>
      <c r="E140" s="295">
        <v>3456</v>
      </c>
      <c r="F140" s="313"/>
      <c r="G140" s="313" t="str">
        <f t="shared" si="11"/>
        <v/>
      </c>
    </row>
    <row r="141" spans="1:7" ht="15.75" x14ac:dyDescent="0.2">
      <c r="A141" s="9"/>
      <c r="B141" s="10"/>
      <c r="C141" s="11" t="s">
        <v>132</v>
      </c>
      <c r="D141" s="22"/>
      <c r="E141" s="297"/>
      <c r="F141" s="316"/>
      <c r="G141" s="313" t="str">
        <f t="shared" ref="G141:G159" si="26">IF(F141&lt;&gt;"",ROUND(F141*E141,2),"")</f>
        <v/>
      </c>
    </row>
    <row r="142" spans="1:7" ht="15.75" x14ac:dyDescent="0.2">
      <c r="A142" s="9"/>
      <c r="B142" s="10" t="s">
        <v>133</v>
      </c>
      <c r="C142" s="4" t="s">
        <v>134</v>
      </c>
      <c r="D142" s="5"/>
      <c r="E142" s="296"/>
      <c r="F142" s="314"/>
      <c r="G142" s="313" t="str">
        <f t="shared" si="26"/>
        <v/>
      </c>
    </row>
    <row r="143" spans="1:7" ht="25.5" x14ac:dyDescent="0.2">
      <c r="A143" s="9">
        <f t="shared" ref="A143" si="27">MAX(A134:A142)+1</f>
        <v>98</v>
      </c>
      <c r="B143" s="3"/>
      <c r="C143" s="14" t="s">
        <v>135</v>
      </c>
      <c r="D143" s="23" t="s">
        <v>26</v>
      </c>
      <c r="E143" s="298">
        <v>12039.3</v>
      </c>
      <c r="F143" s="317"/>
      <c r="G143" s="313" t="str">
        <f t="shared" si="26"/>
        <v/>
      </c>
    </row>
    <row r="144" spans="1:7" ht="15.75" x14ac:dyDescent="0.2">
      <c r="A144" s="9"/>
      <c r="B144" s="10" t="s">
        <v>136</v>
      </c>
      <c r="C144" s="4" t="s">
        <v>137</v>
      </c>
      <c r="D144" s="5"/>
      <c r="E144" s="298"/>
      <c r="F144" s="314"/>
      <c r="G144" s="313" t="str">
        <f t="shared" si="26"/>
        <v/>
      </c>
    </row>
    <row r="145" spans="1:7" ht="25.5" x14ac:dyDescent="0.2">
      <c r="A145" s="9">
        <f t="shared" ref="A145" si="28">MAX(A136:A144)+1</f>
        <v>99</v>
      </c>
      <c r="B145" s="3"/>
      <c r="C145" s="14" t="s">
        <v>138</v>
      </c>
      <c r="D145" s="23" t="s">
        <v>26</v>
      </c>
      <c r="E145" s="298">
        <v>3575.25</v>
      </c>
      <c r="F145" s="317"/>
      <c r="G145" s="313" t="str">
        <f t="shared" si="26"/>
        <v/>
      </c>
    </row>
    <row r="146" spans="1:7" ht="15.75" x14ac:dyDescent="0.2">
      <c r="A146" s="9"/>
      <c r="B146" s="10" t="s">
        <v>139</v>
      </c>
      <c r="C146" s="4" t="s">
        <v>140</v>
      </c>
      <c r="D146" s="5"/>
      <c r="E146" s="298"/>
      <c r="F146" s="314"/>
      <c r="G146" s="313" t="str">
        <f t="shared" si="26"/>
        <v/>
      </c>
    </row>
    <row r="147" spans="1:7" ht="25.5" x14ac:dyDescent="0.2">
      <c r="A147" s="9">
        <f>A145+1</f>
        <v>100</v>
      </c>
      <c r="B147" s="3"/>
      <c r="C147" s="14" t="s">
        <v>141</v>
      </c>
      <c r="D147" s="23" t="s">
        <v>26</v>
      </c>
      <c r="E147" s="298">
        <v>25813.279999999999</v>
      </c>
      <c r="F147" s="317"/>
      <c r="G147" s="313" t="str">
        <f t="shared" si="26"/>
        <v/>
      </c>
    </row>
    <row r="148" spans="1:7" ht="15.75" x14ac:dyDescent="0.2">
      <c r="A148" s="9"/>
      <c r="B148" s="10" t="s">
        <v>142</v>
      </c>
      <c r="C148" s="24" t="s">
        <v>143</v>
      </c>
      <c r="D148" s="22"/>
      <c r="E148" s="297"/>
      <c r="F148" s="316"/>
      <c r="G148" s="313" t="str">
        <f t="shared" si="26"/>
        <v/>
      </c>
    </row>
    <row r="149" spans="1:7" ht="15.75" x14ac:dyDescent="0.2">
      <c r="A149" s="9"/>
      <c r="B149" s="10"/>
      <c r="C149" s="4" t="s">
        <v>455</v>
      </c>
      <c r="D149" s="5"/>
      <c r="E149" s="296"/>
      <c r="F149" s="314"/>
      <c r="G149" s="313" t="str">
        <f t="shared" si="26"/>
        <v/>
      </c>
    </row>
    <row r="150" spans="1:7" ht="38.25" x14ac:dyDescent="0.2">
      <c r="A150" s="9">
        <f t="shared" ref="A150" si="29">MAX(A141:A149)+1</f>
        <v>101</v>
      </c>
      <c r="B150" s="3"/>
      <c r="C150" s="14" t="s">
        <v>456</v>
      </c>
      <c r="D150" s="440" t="s">
        <v>28</v>
      </c>
      <c r="E150" s="470">
        <v>801</v>
      </c>
      <c r="F150" s="313"/>
      <c r="G150" s="313" t="str">
        <f t="shared" si="26"/>
        <v/>
      </c>
    </row>
    <row r="151" spans="1:7" ht="15.75" x14ac:dyDescent="0.2">
      <c r="A151" s="9"/>
      <c r="B151" s="10"/>
      <c r="C151" s="11" t="s">
        <v>145</v>
      </c>
      <c r="D151" s="22"/>
      <c r="E151" s="297"/>
      <c r="F151" s="316"/>
      <c r="G151" s="313" t="str">
        <f t="shared" si="26"/>
        <v/>
      </c>
    </row>
    <row r="152" spans="1:7" ht="15.75" x14ac:dyDescent="0.2">
      <c r="A152" s="9"/>
      <c r="B152" s="10" t="s">
        <v>144</v>
      </c>
      <c r="C152" s="4" t="s">
        <v>147</v>
      </c>
      <c r="D152" s="5"/>
      <c r="E152" s="296"/>
      <c r="F152" s="314"/>
      <c r="G152" s="313" t="str">
        <f t="shared" si="26"/>
        <v/>
      </c>
    </row>
    <row r="153" spans="1:7" x14ac:dyDescent="0.2">
      <c r="A153" s="9">
        <f t="shared" ref="A153:A154" si="30">MAX(A144:A152)+1</f>
        <v>102</v>
      </c>
      <c r="B153" s="3"/>
      <c r="C153" s="14" t="s">
        <v>470</v>
      </c>
      <c r="D153" s="440" t="s">
        <v>26</v>
      </c>
      <c r="E153" s="295">
        <v>10</v>
      </c>
      <c r="F153" s="313"/>
      <c r="G153" s="313" t="str">
        <f t="shared" si="26"/>
        <v/>
      </c>
    </row>
    <row r="154" spans="1:7" x14ac:dyDescent="0.2">
      <c r="A154" s="9">
        <f t="shared" si="30"/>
        <v>103</v>
      </c>
      <c r="B154" s="3"/>
      <c r="C154" s="20" t="s">
        <v>471</v>
      </c>
      <c r="D154" s="440" t="s">
        <v>26</v>
      </c>
      <c r="E154" s="295">
        <v>9.5</v>
      </c>
      <c r="F154" s="313"/>
      <c r="G154" s="313" t="str">
        <f t="shared" si="26"/>
        <v/>
      </c>
    </row>
    <row r="155" spans="1:7" x14ac:dyDescent="0.2">
      <c r="A155" s="9"/>
      <c r="B155" s="3" t="s">
        <v>445</v>
      </c>
      <c r="C155" s="20"/>
      <c r="D155" s="440"/>
      <c r="E155" s="295"/>
      <c r="F155" s="316"/>
      <c r="G155" s="313" t="str">
        <f t="shared" si="26"/>
        <v/>
      </c>
    </row>
    <row r="156" spans="1:7" x14ac:dyDescent="0.2">
      <c r="A156" s="9">
        <f t="shared" ref="A156" si="31">MAX(A147:A155)+1</f>
        <v>104</v>
      </c>
      <c r="B156" s="3"/>
      <c r="C156" s="20" t="s">
        <v>446</v>
      </c>
      <c r="D156" s="440" t="s">
        <v>185</v>
      </c>
      <c r="E156" s="295">
        <v>1</v>
      </c>
      <c r="F156" s="316"/>
      <c r="G156" s="313" t="str">
        <f t="shared" si="26"/>
        <v/>
      </c>
    </row>
    <row r="157" spans="1:7" ht="15.75" x14ac:dyDescent="0.2">
      <c r="A157" s="9"/>
      <c r="B157" s="10" t="s">
        <v>146</v>
      </c>
      <c r="C157" s="11" t="s">
        <v>148</v>
      </c>
      <c r="D157" s="22"/>
      <c r="E157" s="297"/>
      <c r="F157" s="316"/>
      <c r="G157" s="313" t="str">
        <f t="shared" si="26"/>
        <v/>
      </c>
    </row>
    <row r="158" spans="1:7" ht="15.75" x14ac:dyDescent="0.2">
      <c r="A158" s="9"/>
      <c r="B158" s="10"/>
      <c r="C158" s="4" t="s">
        <v>149</v>
      </c>
      <c r="D158" s="5"/>
      <c r="E158" s="296"/>
      <c r="F158" s="314"/>
      <c r="G158" s="313" t="str">
        <f t="shared" si="26"/>
        <v/>
      </c>
    </row>
    <row r="159" spans="1:7" x14ac:dyDescent="0.2">
      <c r="A159" s="9">
        <f t="shared" ref="A159" si="32">MAX(A150:A158)+1</f>
        <v>105</v>
      </c>
      <c r="B159" s="3"/>
      <c r="C159" s="20" t="s">
        <v>10</v>
      </c>
      <c r="D159" s="440" t="s">
        <v>11</v>
      </c>
      <c r="E159" s="295">
        <v>11.79</v>
      </c>
      <c r="F159" s="312"/>
      <c r="G159" s="313" t="str">
        <f t="shared" si="26"/>
        <v/>
      </c>
    </row>
    <row r="160" spans="1:7" ht="15" x14ac:dyDescent="0.2">
      <c r="A160" s="16"/>
      <c r="B160" s="25"/>
      <c r="C160" s="26"/>
      <c r="D160" s="25"/>
      <c r="E160" s="27"/>
      <c r="F160" s="257" t="s">
        <v>372</v>
      </c>
      <c r="G160" s="445">
        <f>SUM(G7:G159)</f>
        <v>0</v>
      </c>
    </row>
    <row r="161" spans="1:7" ht="15.75" x14ac:dyDescent="0.25">
      <c r="A161" s="309"/>
      <c r="B161" s="28"/>
      <c r="C161" s="28"/>
      <c r="D161" s="29" t="s">
        <v>383</v>
      </c>
      <c r="E161" s="30"/>
      <c r="F161" s="258"/>
      <c r="G161" s="171"/>
    </row>
    <row r="162" spans="1:7" x14ac:dyDescent="0.2">
      <c r="A162" s="309"/>
      <c r="B162" s="200"/>
      <c r="C162" s="200"/>
      <c r="D162" s="201" t="s">
        <v>373</v>
      </c>
      <c r="E162" s="202"/>
      <c r="F162" s="203"/>
      <c r="G162" s="204"/>
    </row>
    <row r="163" spans="1:7" ht="12.75" customHeight="1" x14ac:dyDescent="0.2">
      <c r="A163" s="500" t="s">
        <v>0</v>
      </c>
      <c r="B163" s="501" t="s">
        <v>1</v>
      </c>
      <c r="C163" s="437" t="s">
        <v>2</v>
      </c>
      <c r="D163" s="502" t="s">
        <v>3</v>
      </c>
      <c r="E163" s="502"/>
      <c r="F163" s="497" t="s">
        <v>645</v>
      </c>
      <c r="G163" s="499" t="s">
        <v>483</v>
      </c>
    </row>
    <row r="164" spans="1:7" x14ac:dyDescent="0.2">
      <c r="A164" s="500"/>
      <c r="B164" s="501"/>
      <c r="C164" s="437"/>
      <c r="D164" s="434" t="s">
        <v>5</v>
      </c>
      <c r="E164" s="205" t="s">
        <v>6</v>
      </c>
      <c r="F164" s="498"/>
      <c r="G164" s="499"/>
    </row>
    <row r="165" spans="1:7" ht="9.75" customHeight="1" x14ac:dyDescent="0.2">
      <c r="A165" s="311">
        <v>1</v>
      </c>
      <c r="B165" s="206">
        <v>2</v>
      </c>
      <c r="C165" s="207">
        <v>3</v>
      </c>
      <c r="D165" s="206">
        <v>4</v>
      </c>
      <c r="E165" s="206">
        <v>5</v>
      </c>
      <c r="F165" s="206">
        <v>6</v>
      </c>
      <c r="G165" s="206">
        <v>7</v>
      </c>
    </row>
    <row r="166" spans="1:7" x14ac:dyDescent="0.2">
      <c r="A166" s="310"/>
      <c r="B166" s="208"/>
      <c r="C166" s="31" t="s">
        <v>152</v>
      </c>
      <c r="D166" s="15"/>
      <c r="E166" s="6"/>
      <c r="F166" s="174"/>
      <c r="G166" s="209"/>
    </row>
    <row r="167" spans="1:7" x14ac:dyDescent="0.2">
      <c r="A167" s="34">
        <f>MAX(A$11:A166)+1</f>
        <v>106</v>
      </c>
      <c r="B167" s="210" t="s">
        <v>339</v>
      </c>
      <c r="C167" s="41" t="s">
        <v>153</v>
      </c>
      <c r="D167" s="440" t="s">
        <v>154</v>
      </c>
      <c r="E167" s="295">
        <v>134.60000000000002</v>
      </c>
      <c r="F167" s="322"/>
      <c r="G167" s="313" t="str">
        <f t="shared" ref="G167:G174" si="33">IF(F167&lt;&gt;"",ROUND(F167*E167,2),"")</f>
        <v/>
      </c>
    </row>
    <row r="168" spans="1:7" x14ac:dyDescent="0.2">
      <c r="A168" s="33"/>
      <c r="B168" s="210"/>
      <c r="C168" s="31" t="s">
        <v>155</v>
      </c>
      <c r="D168" s="15"/>
      <c r="E168" s="296"/>
      <c r="F168" s="323"/>
      <c r="G168" s="313" t="str">
        <f t="shared" si="33"/>
        <v/>
      </c>
    </row>
    <row r="169" spans="1:7" x14ac:dyDescent="0.2">
      <c r="A169" s="34">
        <f>MAX(A$11:A168)+1</f>
        <v>107</v>
      </c>
      <c r="B169" s="210" t="s">
        <v>340</v>
      </c>
      <c r="C169" s="211" t="s">
        <v>156</v>
      </c>
      <c r="D169" s="440" t="s">
        <v>185</v>
      </c>
      <c r="E169" s="295">
        <v>1</v>
      </c>
      <c r="F169" s="329"/>
      <c r="G169" s="313" t="str">
        <f t="shared" si="33"/>
        <v/>
      </c>
    </row>
    <row r="170" spans="1:7" x14ac:dyDescent="0.2">
      <c r="A170" s="34">
        <f>MAX(A$11:A169)+1</f>
        <v>108</v>
      </c>
      <c r="B170" s="210" t="s">
        <v>349</v>
      </c>
      <c r="C170" s="41" t="s">
        <v>158</v>
      </c>
      <c r="D170" s="440" t="s">
        <v>154</v>
      </c>
      <c r="E170" s="295">
        <v>8.24</v>
      </c>
      <c r="F170" s="329"/>
      <c r="G170" s="313" t="str">
        <f t="shared" si="33"/>
        <v/>
      </c>
    </row>
    <row r="171" spans="1:7" x14ac:dyDescent="0.2">
      <c r="A171" s="34">
        <f>MAX(A$11:A170)+1</f>
        <v>109</v>
      </c>
      <c r="B171" s="210" t="s">
        <v>341</v>
      </c>
      <c r="C171" s="41" t="s">
        <v>160</v>
      </c>
      <c r="D171" s="440" t="s">
        <v>32</v>
      </c>
      <c r="E171" s="295">
        <v>168</v>
      </c>
      <c r="F171" s="329"/>
      <c r="G171" s="313" t="str">
        <f t="shared" si="33"/>
        <v/>
      </c>
    </row>
    <row r="172" spans="1:7" ht="25.5" x14ac:dyDescent="0.2">
      <c r="A172" s="34">
        <f>MAX(A$11:A171)+1</f>
        <v>110</v>
      </c>
      <c r="B172" s="210" t="s">
        <v>342</v>
      </c>
      <c r="C172" s="41" t="s">
        <v>161</v>
      </c>
      <c r="D172" s="440" t="s">
        <v>185</v>
      </c>
      <c r="E172" s="295">
        <v>1</v>
      </c>
      <c r="F172" s="329"/>
      <c r="G172" s="313" t="str">
        <f t="shared" si="33"/>
        <v/>
      </c>
    </row>
    <row r="173" spans="1:7" x14ac:dyDescent="0.2">
      <c r="A173" s="34"/>
      <c r="B173" s="210" t="s">
        <v>343</v>
      </c>
      <c r="C173" s="31" t="s">
        <v>162</v>
      </c>
      <c r="D173" s="15"/>
      <c r="E173" s="296"/>
      <c r="F173" s="323"/>
      <c r="G173" s="313" t="str">
        <f t="shared" si="33"/>
        <v/>
      </c>
    </row>
    <row r="174" spans="1:7" x14ac:dyDescent="0.2">
      <c r="A174" s="34">
        <f>MAX(A$11:A173)+1</f>
        <v>111</v>
      </c>
      <c r="B174" s="210"/>
      <c r="C174" s="35" t="s">
        <v>417</v>
      </c>
      <c r="D174" s="440" t="s">
        <v>32</v>
      </c>
      <c r="E174" s="295">
        <v>47</v>
      </c>
      <c r="F174" s="329"/>
      <c r="G174" s="313" t="str">
        <f t="shared" si="33"/>
        <v/>
      </c>
    </row>
    <row r="175" spans="1:7" x14ac:dyDescent="0.2">
      <c r="A175" s="34"/>
      <c r="B175" s="36"/>
      <c r="C175" s="36"/>
      <c r="D175" s="36"/>
      <c r="E175" s="37"/>
      <c r="F175" s="172" t="s">
        <v>375</v>
      </c>
      <c r="G175" s="446">
        <f>SUM(G166:G174)</f>
        <v>0</v>
      </c>
    </row>
    <row r="176" spans="1:7" x14ac:dyDescent="0.2">
      <c r="A176" s="34"/>
      <c r="B176" s="212"/>
      <c r="C176" s="212"/>
      <c r="D176" s="213" t="s">
        <v>374</v>
      </c>
      <c r="E176" s="214"/>
      <c r="F176" s="215"/>
      <c r="G176" s="209"/>
    </row>
    <row r="177" spans="1:7" ht="12.75" customHeight="1" x14ac:dyDescent="0.2">
      <c r="A177" s="495" t="s">
        <v>0</v>
      </c>
      <c r="B177" s="496" t="s">
        <v>1</v>
      </c>
      <c r="C177" s="432" t="s">
        <v>2</v>
      </c>
      <c r="D177" s="491" t="s">
        <v>3</v>
      </c>
      <c r="E177" s="491"/>
      <c r="F177" s="497" t="s">
        <v>645</v>
      </c>
      <c r="G177" s="499" t="s">
        <v>483</v>
      </c>
    </row>
    <row r="178" spans="1:7" x14ac:dyDescent="0.2">
      <c r="A178" s="495"/>
      <c r="B178" s="496"/>
      <c r="C178" s="432"/>
      <c r="D178" s="433" t="s">
        <v>5</v>
      </c>
      <c r="E178" s="193" t="s">
        <v>6</v>
      </c>
      <c r="F178" s="498"/>
      <c r="G178" s="499"/>
    </row>
    <row r="179" spans="1:7" ht="9.75" customHeight="1" x14ac:dyDescent="0.2">
      <c r="A179" s="311">
        <v>1</v>
      </c>
      <c r="B179" s="194">
        <v>2</v>
      </c>
      <c r="C179" s="195">
        <v>3</v>
      </c>
      <c r="D179" s="194">
        <v>4</v>
      </c>
      <c r="E179" s="206">
        <v>5</v>
      </c>
      <c r="F179" s="206">
        <v>6</v>
      </c>
      <c r="G179" s="206">
        <v>7</v>
      </c>
    </row>
    <row r="180" spans="1:7" x14ac:dyDescent="0.2">
      <c r="A180" s="310"/>
      <c r="B180" s="210"/>
      <c r="C180" s="31" t="s">
        <v>163</v>
      </c>
      <c r="D180" s="15"/>
      <c r="E180" s="6"/>
      <c r="F180" s="174"/>
      <c r="G180" s="209"/>
    </row>
    <row r="181" spans="1:7" x14ac:dyDescent="0.2">
      <c r="A181" s="39"/>
      <c r="B181" s="210" t="s">
        <v>344</v>
      </c>
      <c r="C181" s="40" t="s">
        <v>164</v>
      </c>
      <c r="D181" s="12"/>
      <c r="E181" s="13"/>
      <c r="F181" s="185"/>
      <c r="G181" s="209"/>
    </row>
    <row r="182" spans="1:7" ht="25.5" x14ac:dyDescent="0.2">
      <c r="A182" s="34">
        <f>MAX(A$11:A181)+1</f>
        <v>112</v>
      </c>
      <c r="B182" s="210"/>
      <c r="C182" s="41" t="s">
        <v>165</v>
      </c>
      <c r="D182" s="440" t="s">
        <v>22</v>
      </c>
      <c r="E182" s="295">
        <v>1703</v>
      </c>
      <c r="F182" s="318"/>
      <c r="G182" s="313" t="str">
        <f t="shared" ref="G182:G206" si="34">IF(F182&lt;&gt;"",ROUND(F182*E182,2),"")</f>
        <v/>
      </c>
    </row>
    <row r="183" spans="1:7" x14ac:dyDescent="0.2">
      <c r="A183" s="34">
        <f>MAX(A$11:A182)+1</f>
        <v>113</v>
      </c>
      <c r="B183" s="210" t="s">
        <v>345</v>
      </c>
      <c r="C183" s="41" t="s">
        <v>167</v>
      </c>
      <c r="D183" s="440" t="s">
        <v>159</v>
      </c>
      <c r="E183" s="295">
        <v>990</v>
      </c>
      <c r="F183" s="330"/>
      <c r="G183" s="313" t="str">
        <f t="shared" si="34"/>
        <v/>
      </c>
    </row>
    <row r="184" spans="1:7" x14ac:dyDescent="0.2">
      <c r="A184" s="34"/>
      <c r="B184" s="210" t="s">
        <v>425</v>
      </c>
      <c r="C184" s="31" t="s">
        <v>168</v>
      </c>
      <c r="D184" s="15"/>
      <c r="E184" s="296"/>
      <c r="F184" s="331"/>
      <c r="G184" s="313" t="str">
        <f t="shared" si="34"/>
        <v/>
      </c>
    </row>
    <row r="185" spans="1:7" x14ac:dyDescent="0.2">
      <c r="A185" s="34">
        <f>MAX(A$11:A184)+1</f>
        <v>114</v>
      </c>
      <c r="B185" s="210" t="s">
        <v>420</v>
      </c>
      <c r="C185" s="41" t="s">
        <v>441</v>
      </c>
      <c r="D185" s="440" t="s">
        <v>22</v>
      </c>
      <c r="E185" s="295">
        <v>12</v>
      </c>
      <c r="F185" s="318"/>
      <c r="G185" s="313" t="str">
        <f t="shared" si="34"/>
        <v/>
      </c>
    </row>
    <row r="186" spans="1:7" x14ac:dyDescent="0.2">
      <c r="A186" s="34">
        <f>MAX(A$11:A185)+1</f>
        <v>115</v>
      </c>
      <c r="B186" s="210" t="s">
        <v>346</v>
      </c>
      <c r="C186" s="41" t="s">
        <v>442</v>
      </c>
      <c r="D186" s="440" t="s">
        <v>22</v>
      </c>
      <c r="E186" s="295">
        <v>2</v>
      </c>
      <c r="F186" s="318"/>
      <c r="G186" s="313" t="str">
        <f t="shared" si="34"/>
        <v/>
      </c>
    </row>
    <row r="187" spans="1:7" x14ac:dyDescent="0.2">
      <c r="A187" s="32"/>
      <c r="B187" s="210"/>
      <c r="C187" s="31" t="s">
        <v>169</v>
      </c>
      <c r="D187" s="15"/>
      <c r="E187" s="296"/>
      <c r="F187" s="331"/>
      <c r="G187" s="313" t="str">
        <f t="shared" si="34"/>
        <v/>
      </c>
    </row>
    <row r="188" spans="1:7" x14ac:dyDescent="0.2">
      <c r="A188" s="34">
        <f>MAX(A$11:A187)+1</f>
        <v>116</v>
      </c>
      <c r="B188" s="210" t="s">
        <v>347</v>
      </c>
      <c r="C188" s="41" t="s">
        <v>170</v>
      </c>
      <c r="D188" s="440" t="s">
        <v>32</v>
      </c>
      <c r="E188" s="295">
        <v>31</v>
      </c>
      <c r="F188" s="318"/>
      <c r="G188" s="313" t="str">
        <f t="shared" si="34"/>
        <v/>
      </c>
    </row>
    <row r="189" spans="1:7" x14ac:dyDescent="0.2">
      <c r="A189" s="32"/>
      <c r="B189" s="210"/>
      <c r="C189" s="31" t="s">
        <v>152</v>
      </c>
      <c r="D189" s="15"/>
      <c r="E189" s="296"/>
      <c r="F189" s="331"/>
      <c r="G189" s="313" t="str">
        <f t="shared" si="34"/>
        <v/>
      </c>
    </row>
    <row r="190" spans="1:7" x14ac:dyDescent="0.2">
      <c r="A190" s="34">
        <f>MAX(A$11:A189)+1</f>
        <v>117</v>
      </c>
      <c r="B190" s="210" t="s">
        <v>339</v>
      </c>
      <c r="C190" s="41" t="s">
        <v>404</v>
      </c>
      <c r="D190" s="440" t="s">
        <v>154</v>
      </c>
      <c r="E190" s="295">
        <v>42</v>
      </c>
      <c r="F190" s="318"/>
      <c r="G190" s="313" t="str">
        <f t="shared" si="34"/>
        <v/>
      </c>
    </row>
    <row r="191" spans="1:7" x14ac:dyDescent="0.2">
      <c r="A191" s="32"/>
      <c r="B191" s="210" t="s">
        <v>348</v>
      </c>
      <c r="C191" s="31" t="s">
        <v>171</v>
      </c>
      <c r="D191" s="15"/>
      <c r="E191" s="296"/>
      <c r="F191" s="332"/>
      <c r="G191" s="313" t="str">
        <f t="shared" si="34"/>
        <v/>
      </c>
    </row>
    <row r="192" spans="1:7" x14ac:dyDescent="0.2">
      <c r="A192" s="34">
        <f>MAX(A$11:A191)+1</f>
        <v>118</v>
      </c>
      <c r="B192" s="210" t="s">
        <v>421</v>
      </c>
      <c r="C192" s="41" t="s">
        <v>352</v>
      </c>
      <c r="D192" s="440" t="s">
        <v>154</v>
      </c>
      <c r="E192" s="295">
        <v>42</v>
      </c>
      <c r="F192" s="318"/>
      <c r="G192" s="313" t="str">
        <f t="shared" si="34"/>
        <v/>
      </c>
    </row>
    <row r="193" spans="1:7" x14ac:dyDescent="0.2">
      <c r="A193" s="34"/>
      <c r="B193" s="210"/>
      <c r="C193" s="31" t="s">
        <v>155</v>
      </c>
      <c r="D193" s="15"/>
      <c r="E193" s="296"/>
      <c r="F193" s="332"/>
      <c r="G193" s="313" t="str">
        <f t="shared" si="34"/>
        <v/>
      </c>
    </row>
    <row r="194" spans="1:7" x14ac:dyDescent="0.2">
      <c r="A194" s="34">
        <f>MAX(A$11:A193)+1</f>
        <v>119</v>
      </c>
      <c r="B194" s="210" t="s">
        <v>340</v>
      </c>
      <c r="C194" s="211" t="s">
        <v>156</v>
      </c>
      <c r="D194" s="440" t="s">
        <v>185</v>
      </c>
      <c r="E194" s="295">
        <v>1</v>
      </c>
      <c r="F194" s="318"/>
      <c r="G194" s="313" t="str">
        <f t="shared" si="34"/>
        <v/>
      </c>
    </row>
    <row r="195" spans="1:7" x14ac:dyDescent="0.2">
      <c r="A195" s="34">
        <f>MAX(A$11:A194)+1</f>
        <v>120</v>
      </c>
      <c r="B195" s="210" t="s">
        <v>349</v>
      </c>
      <c r="C195" s="41" t="s">
        <v>158</v>
      </c>
      <c r="D195" s="440" t="s">
        <v>154</v>
      </c>
      <c r="E195" s="295">
        <v>4.12</v>
      </c>
      <c r="F195" s="318"/>
      <c r="G195" s="313" t="str">
        <f t="shared" si="34"/>
        <v/>
      </c>
    </row>
    <row r="196" spans="1:7" ht="25.5" x14ac:dyDescent="0.2">
      <c r="A196" s="34">
        <f>MAX(A$11:A195)+1</f>
        <v>121</v>
      </c>
      <c r="B196" s="210" t="s">
        <v>342</v>
      </c>
      <c r="C196" s="41" t="s">
        <v>161</v>
      </c>
      <c r="D196" s="440" t="s">
        <v>185</v>
      </c>
      <c r="E196" s="295">
        <v>1</v>
      </c>
      <c r="F196" s="318"/>
      <c r="G196" s="313" t="str">
        <f t="shared" si="34"/>
        <v/>
      </c>
    </row>
    <row r="197" spans="1:7" x14ac:dyDescent="0.2">
      <c r="A197" s="34"/>
      <c r="B197" s="210" t="s">
        <v>343</v>
      </c>
      <c r="C197" s="31" t="s">
        <v>162</v>
      </c>
      <c r="D197" s="15"/>
      <c r="E197" s="296"/>
      <c r="F197" s="332"/>
      <c r="G197" s="313" t="str">
        <f t="shared" si="34"/>
        <v/>
      </c>
    </row>
    <row r="198" spans="1:7" x14ac:dyDescent="0.2">
      <c r="A198" s="34">
        <f>MAX(A$11:A197)+1</f>
        <v>122</v>
      </c>
      <c r="B198" s="210"/>
      <c r="C198" s="42" t="s">
        <v>354</v>
      </c>
      <c r="D198" s="440" t="s">
        <v>32</v>
      </c>
      <c r="E198" s="295">
        <v>263</v>
      </c>
      <c r="F198" s="318"/>
      <c r="G198" s="313" t="str">
        <f t="shared" si="34"/>
        <v/>
      </c>
    </row>
    <row r="199" spans="1:7" x14ac:dyDescent="0.2">
      <c r="A199" s="34">
        <f>MAX(A$11:A198)+1</f>
        <v>123</v>
      </c>
      <c r="B199" s="210"/>
      <c r="C199" s="42" t="s">
        <v>355</v>
      </c>
      <c r="D199" s="440" t="s">
        <v>22</v>
      </c>
      <c r="E199" s="295">
        <v>92</v>
      </c>
      <c r="F199" s="318"/>
      <c r="G199" s="313" t="str">
        <f t="shared" si="34"/>
        <v/>
      </c>
    </row>
    <row r="200" spans="1:7" x14ac:dyDescent="0.2">
      <c r="A200" s="34">
        <f>MAX(A$11:A199)+1</f>
        <v>124</v>
      </c>
      <c r="B200" s="210"/>
      <c r="C200" s="42" t="s">
        <v>361</v>
      </c>
      <c r="D200" s="440" t="s">
        <v>22</v>
      </c>
      <c r="E200" s="295">
        <v>21</v>
      </c>
      <c r="F200" s="318"/>
      <c r="G200" s="313" t="str">
        <f t="shared" si="34"/>
        <v/>
      </c>
    </row>
    <row r="201" spans="1:7" x14ac:dyDescent="0.2">
      <c r="A201" s="34">
        <f>MAX(A$11:A200)+1</f>
        <v>125</v>
      </c>
      <c r="B201" s="210"/>
      <c r="C201" s="42" t="s">
        <v>356</v>
      </c>
      <c r="D201" s="440" t="s">
        <v>28</v>
      </c>
      <c r="E201" s="295">
        <v>1</v>
      </c>
      <c r="F201" s="318"/>
      <c r="G201" s="313" t="str">
        <f t="shared" si="34"/>
        <v/>
      </c>
    </row>
    <row r="202" spans="1:7" x14ac:dyDescent="0.2">
      <c r="A202" s="34">
        <f>MAX(A$11:A201)+1</f>
        <v>126</v>
      </c>
      <c r="B202" s="210"/>
      <c r="C202" s="42" t="s">
        <v>357</v>
      </c>
      <c r="D202" s="440" t="s">
        <v>22</v>
      </c>
      <c r="E202" s="295">
        <v>1275</v>
      </c>
      <c r="F202" s="318"/>
      <c r="G202" s="313" t="str">
        <f t="shared" si="34"/>
        <v/>
      </c>
    </row>
    <row r="203" spans="1:7" x14ac:dyDescent="0.2">
      <c r="A203" s="34">
        <f>MAX(A$11:A202)+1</f>
        <v>127</v>
      </c>
      <c r="B203" s="210"/>
      <c r="C203" s="42" t="s">
        <v>358</v>
      </c>
      <c r="D203" s="440" t="s">
        <v>32</v>
      </c>
      <c r="E203" s="295">
        <v>156</v>
      </c>
      <c r="F203" s="318"/>
      <c r="G203" s="313" t="str">
        <f t="shared" si="34"/>
        <v/>
      </c>
    </row>
    <row r="204" spans="1:7" x14ac:dyDescent="0.2">
      <c r="A204" s="34">
        <f>MAX(A$11:A203)+1</f>
        <v>128</v>
      </c>
      <c r="B204" s="210"/>
      <c r="C204" s="42" t="s">
        <v>359</v>
      </c>
      <c r="D204" s="440" t="s">
        <v>154</v>
      </c>
      <c r="E204" s="295">
        <v>42</v>
      </c>
      <c r="F204" s="318"/>
      <c r="G204" s="313" t="str">
        <f t="shared" si="34"/>
        <v/>
      </c>
    </row>
    <row r="205" spans="1:7" x14ac:dyDescent="0.2">
      <c r="A205" s="34">
        <f>MAX(A$11:A204)+1</f>
        <v>129</v>
      </c>
      <c r="B205" s="210"/>
      <c r="C205" s="42" t="s">
        <v>360</v>
      </c>
      <c r="D205" s="440" t="s">
        <v>32</v>
      </c>
      <c r="E205" s="295">
        <v>78.3</v>
      </c>
      <c r="F205" s="318"/>
      <c r="G205" s="313" t="str">
        <f t="shared" si="34"/>
        <v/>
      </c>
    </row>
    <row r="206" spans="1:7" x14ac:dyDescent="0.2">
      <c r="A206" s="34">
        <f>MAX(A$11:A205)+1</f>
        <v>130</v>
      </c>
      <c r="B206" s="210"/>
      <c r="C206" s="42" t="s">
        <v>362</v>
      </c>
      <c r="D206" s="440" t="s">
        <v>32</v>
      </c>
      <c r="E206" s="295">
        <v>225</v>
      </c>
      <c r="F206" s="318"/>
      <c r="G206" s="313" t="str">
        <f t="shared" si="34"/>
        <v/>
      </c>
    </row>
    <row r="207" spans="1:7" x14ac:dyDescent="0.2">
      <c r="A207" s="34"/>
      <c r="B207" s="43"/>
      <c r="C207" s="43"/>
      <c r="D207" s="43"/>
      <c r="E207" s="44"/>
      <c r="F207" s="172" t="s">
        <v>376</v>
      </c>
      <c r="G207" s="446">
        <f>SUM(G182:G206)</f>
        <v>0</v>
      </c>
    </row>
    <row r="208" spans="1:7" x14ac:dyDescent="0.2">
      <c r="A208" s="34"/>
      <c r="B208" s="216"/>
      <c r="C208" s="216"/>
      <c r="D208" s="217" t="s">
        <v>377</v>
      </c>
      <c r="E208" s="218"/>
      <c r="F208" s="219"/>
      <c r="G208" s="220"/>
    </row>
    <row r="209" spans="1:7" ht="12.75" customHeight="1" x14ac:dyDescent="0.2">
      <c r="A209" s="495" t="s">
        <v>0</v>
      </c>
      <c r="B209" s="496" t="s">
        <v>1</v>
      </c>
      <c r="C209" s="432" t="s">
        <v>2</v>
      </c>
      <c r="D209" s="491" t="s">
        <v>3</v>
      </c>
      <c r="E209" s="491"/>
      <c r="F209" s="497" t="s">
        <v>645</v>
      </c>
      <c r="G209" s="499" t="s">
        <v>483</v>
      </c>
    </row>
    <row r="210" spans="1:7" x14ac:dyDescent="0.2">
      <c r="A210" s="495"/>
      <c r="B210" s="496"/>
      <c r="C210" s="432"/>
      <c r="D210" s="433" t="s">
        <v>5</v>
      </c>
      <c r="E210" s="193" t="s">
        <v>6</v>
      </c>
      <c r="F210" s="498"/>
      <c r="G210" s="499"/>
    </row>
    <row r="211" spans="1:7" ht="9.75" customHeight="1" x14ac:dyDescent="0.2">
      <c r="A211" s="311">
        <v>1</v>
      </c>
      <c r="B211" s="194">
        <v>2</v>
      </c>
      <c r="C211" s="195">
        <v>3</v>
      </c>
      <c r="D211" s="194">
        <v>4</v>
      </c>
      <c r="E211" s="221">
        <v>5</v>
      </c>
      <c r="F211" s="194">
        <v>6</v>
      </c>
      <c r="G211" s="221">
        <v>7</v>
      </c>
    </row>
    <row r="212" spans="1:7" x14ac:dyDescent="0.2">
      <c r="A212" s="310"/>
      <c r="B212" s="208"/>
      <c r="C212" s="31" t="s">
        <v>173</v>
      </c>
      <c r="D212" s="15"/>
      <c r="E212" s="6"/>
      <c r="F212" s="173"/>
      <c r="G212" s="133"/>
    </row>
    <row r="213" spans="1:7" x14ac:dyDescent="0.2">
      <c r="A213" s="34">
        <f>MAX(A$11:A212)+1</f>
        <v>131</v>
      </c>
      <c r="B213" s="210" t="s">
        <v>345</v>
      </c>
      <c r="C213" s="41" t="s">
        <v>167</v>
      </c>
      <c r="D213" s="440" t="s">
        <v>159</v>
      </c>
      <c r="E213" s="295">
        <v>520</v>
      </c>
      <c r="F213" s="322"/>
      <c r="G213" s="313" t="str">
        <f t="shared" ref="G213:G235" si="35">IF(F213&lt;&gt;"",ROUND(F213*E213,2),"")</f>
        <v/>
      </c>
    </row>
    <row r="214" spans="1:7" x14ac:dyDescent="0.2">
      <c r="A214" s="38"/>
      <c r="B214" s="210"/>
      <c r="C214" s="31" t="s">
        <v>163</v>
      </c>
      <c r="D214" s="15"/>
      <c r="E214" s="296"/>
      <c r="F214" s="323"/>
      <c r="G214" s="313" t="str">
        <f t="shared" si="35"/>
        <v/>
      </c>
    </row>
    <row r="215" spans="1:7" ht="38.25" x14ac:dyDescent="0.2">
      <c r="A215" s="34">
        <f>MAX(A$11:A214)+1</f>
        <v>132</v>
      </c>
      <c r="B215" s="222" t="s">
        <v>344</v>
      </c>
      <c r="C215" s="40" t="s">
        <v>447</v>
      </c>
      <c r="D215" s="440" t="s">
        <v>22</v>
      </c>
      <c r="E215" s="295">
        <v>1153</v>
      </c>
      <c r="F215" s="322"/>
      <c r="G215" s="313" t="str">
        <f t="shared" si="35"/>
        <v/>
      </c>
    </row>
    <row r="216" spans="1:7" x14ac:dyDescent="0.2">
      <c r="A216" s="256"/>
      <c r="B216" s="210" t="s">
        <v>425</v>
      </c>
      <c r="C216" s="31" t="s">
        <v>168</v>
      </c>
      <c r="D216" s="15"/>
      <c r="E216" s="296"/>
      <c r="F216" s="323"/>
      <c r="G216" s="313" t="str">
        <f t="shared" si="35"/>
        <v/>
      </c>
    </row>
    <row r="217" spans="1:7" x14ac:dyDescent="0.2">
      <c r="A217" s="34">
        <f>MAX(A$11:A216)+1</f>
        <v>133</v>
      </c>
      <c r="B217" s="210" t="s">
        <v>420</v>
      </c>
      <c r="C217" s="41" t="s">
        <v>441</v>
      </c>
      <c r="D217" s="440" t="s">
        <v>22</v>
      </c>
      <c r="E217" s="295">
        <v>7</v>
      </c>
      <c r="F217" s="324"/>
      <c r="G217" s="313" t="str">
        <f t="shared" si="35"/>
        <v/>
      </c>
    </row>
    <row r="218" spans="1:7" x14ac:dyDescent="0.2">
      <c r="A218" s="34">
        <f>MAX(A$11:A217)+1</f>
        <v>134</v>
      </c>
      <c r="B218" s="210" t="s">
        <v>346</v>
      </c>
      <c r="C218" s="41" t="s">
        <v>442</v>
      </c>
      <c r="D218" s="440" t="s">
        <v>22</v>
      </c>
      <c r="E218" s="295">
        <v>1</v>
      </c>
      <c r="F218" s="324"/>
      <c r="G218" s="313" t="str">
        <f t="shared" si="35"/>
        <v/>
      </c>
    </row>
    <row r="219" spans="1:7" x14ac:dyDescent="0.2">
      <c r="A219" s="33"/>
      <c r="B219" s="210"/>
      <c r="C219" s="31" t="s">
        <v>169</v>
      </c>
      <c r="D219" s="15"/>
      <c r="E219" s="296"/>
      <c r="F219" s="323"/>
      <c r="G219" s="313" t="str">
        <f t="shared" si="35"/>
        <v/>
      </c>
    </row>
    <row r="220" spans="1:7" ht="25.5" x14ac:dyDescent="0.2">
      <c r="A220" s="34">
        <f>MAX(A$11:A219)+1</f>
        <v>135</v>
      </c>
      <c r="B220" s="210" t="s">
        <v>347</v>
      </c>
      <c r="C220" s="41" t="s">
        <v>363</v>
      </c>
      <c r="D220" s="440" t="s">
        <v>32</v>
      </c>
      <c r="E220" s="295">
        <v>25</v>
      </c>
      <c r="F220" s="322"/>
      <c r="G220" s="313" t="str">
        <f t="shared" si="35"/>
        <v/>
      </c>
    </row>
    <row r="221" spans="1:7" x14ac:dyDescent="0.2">
      <c r="A221" s="46"/>
      <c r="B221" s="210"/>
      <c r="C221" s="31" t="s">
        <v>152</v>
      </c>
      <c r="D221" s="15"/>
      <c r="E221" s="296"/>
      <c r="F221" s="323"/>
      <c r="G221" s="313" t="str">
        <f t="shared" si="35"/>
        <v/>
      </c>
    </row>
    <row r="222" spans="1:7" x14ac:dyDescent="0.2">
      <c r="A222" s="34">
        <f>MAX(A$11:A221)+1</f>
        <v>136</v>
      </c>
      <c r="B222" s="210" t="s">
        <v>348</v>
      </c>
      <c r="C222" s="41" t="s">
        <v>352</v>
      </c>
      <c r="D222" s="440" t="s">
        <v>154</v>
      </c>
      <c r="E222" s="295">
        <v>21</v>
      </c>
      <c r="F222" s="324"/>
      <c r="G222" s="313" t="str">
        <f t="shared" si="35"/>
        <v/>
      </c>
    </row>
    <row r="223" spans="1:7" x14ac:dyDescent="0.2">
      <c r="A223" s="34">
        <f>MAX(A$11:A222)+1</f>
        <v>137</v>
      </c>
      <c r="B223" s="210" t="s">
        <v>421</v>
      </c>
      <c r="C223" s="61" t="s">
        <v>174</v>
      </c>
      <c r="D223" s="440" t="s">
        <v>154</v>
      </c>
      <c r="E223" s="295">
        <v>21</v>
      </c>
      <c r="F223" s="324"/>
      <c r="G223" s="313" t="str">
        <f t="shared" si="35"/>
        <v/>
      </c>
    </row>
    <row r="224" spans="1:7" x14ac:dyDescent="0.2">
      <c r="A224" s="33"/>
      <c r="B224" s="210"/>
      <c r="C224" s="31" t="s">
        <v>155</v>
      </c>
      <c r="D224" s="15"/>
      <c r="E224" s="296"/>
      <c r="F224" s="325"/>
      <c r="G224" s="313" t="str">
        <f t="shared" si="35"/>
        <v/>
      </c>
    </row>
    <row r="225" spans="1:7" x14ac:dyDescent="0.2">
      <c r="A225" s="34">
        <f>MAX(A$11:A224)+1</f>
        <v>138</v>
      </c>
      <c r="B225" s="210" t="s">
        <v>340</v>
      </c>
      <c r="C225" s="211" t="s">
        <v>156</v>
      </c>
      <c r="D225" s="440" t="s">
        <v>185</v>
      </c>
      <c r="E225" s="295">
        <v>1</v>
      </c>
      <c r="F225" s="324"/>
      <c r="G225" s="313" t="str">
        <f t="shared" si="35"/>
        <v/>
      </c>
    </row>
    <row r="226" spans="1:7" x14ac:dyDescent="0.2">
      <c r="A226" s="34">
        <f>MAX(A$11:A225)+1</f>
        <v>139</v>
      </c>
      <c r="B226" s="210" t="s">
        <v>349</v>
      </c>
      <c r="C226" s="41" t="s">
        <v>157</v>
      </c>
      <c r="D226" s="440" t="s">
        <v>154</v>
      </c>
      <c r="E226" s="295">
        <v>5.47</v>
      </c>
      <c r="F226" s="324"/>
      <c r="G226" s="313" t="str">
        <f t="shared" si="35"/>
        <v/>
      </c>
    </row>
    <row r="227" spans="1:7" ht="25.5" x14ac:dyDescent="0.2">
      <c r="A227" s="34">
        <f>MAX(A$11:A226)+1</f>
        <v>140</v>
      </c>
      <c r="B227" s="210" t="s">
        <v>342</v>
      </c>
      <c r="C227" s="41" t="s">
        <v>364</v>
      </c>
      <c r="D227" s="440" t="s">
        <v>185</v>
      </c>
      <c r="E227" s="295">
        <v>1</v>
      </c>
      <c r="F227" s="324"/>
      <c r="G227" s="313" t="str">
        <f t="shared" si="35"/>
        <v/>
      </c>
    </row>
    <row r="228" spans="1:7" x14ac:dyDescent="0.2">
      <c r="A228" s="33"/>
      <c r="B228" s="47" t="s">
        <v>350</v>
      </c>
      <c r="C228" s="31" t="s">
        <v>175</v>
      </c>
      <c r="D228" s="15"/>
      <c r="E228" s="296"/>
      <c r="F228" s="323"/>
      <c r="G228" s="313" t="str">
        <f t="shared" si="35"/>
        <v/>
      </c>
    </row>
    <row r="229" spans="1:7" x14ac:dyDescent="0.2">
      <c r="A229" s="33">
        <f>MAX(A$11:A228)+1</f>
        <v>141</v>
      </c>
      <c r="B229" s="210"/>
      <c r="C229" s="42" t="s">
        <v>354</v>
      </c>
      <c r="D229" s="440" t="s">
        <v>32</v>
      </c>
      <c r="E229" s="295">
        <v>264</v>
      </c>
      <c r="F229" s="324"/>
      <c r="G229" s="313" t="str">
        <f t="shared" si="35"/>
        <v/>
      </c>
    </row>
    <row r="230" spans="1:7" x14ac:dyDescent="0.2">
      <c r="A230" s="33">
        <f>MAX(A$11:A229)+1</f>
        <v>142</v>
      </c>
      <c r="B230" s="210"/>
      <c r="C230" s="42" t="s">
        <v>355</v>
      </c>
      <c r="D230" s="440" t="s">
        <v>22</v>
      </c>
      <c r="E230" s="295">
        <v>83</v>
      </c>
      <c r="F230" s="324"/>
      <c r="G230" s="313" t="str">
        <f t="shared" si="35"/>
        <v/>
      </c>
    </row>
    <row r="231" spans="1:7" x14ac:dyDescent="0.2">
      <c r="A231" s="34">
        <f>MAX(A$11:A230)+1</f>
        <v>143</v>
      </c>
      <c r="B231" s="210"/>
      <c r="C231" s="42" t="s">
        <v>365</v>
      </c>
      <c r="D231" s="440" t="s">
        <v>28</v>
      </c>
      <c r="E231" s="295">
        <v>1</v>
      </c>
      <c r="F231" s="324"/>
      <c r="G231" s="313" t="str">
        <f t="shared" si="35"/>
        <v/>
      </c>
    </row>
    <row r="232" spans="1:7" x14ac:dyDescent="0.2">
      <c r="A232" s="33">
        <f>MAX(A$11:A231)+1</f>
        <v>144</v>
      </c>
      <c r="B232" s="210"/>
      <c r="C232" s="42" t="s">
        <v>357</v>
      </c>
      <c r="D232" s="440" t="s">
        <v>22</v>
      </c>
      <c r="E232" s="295">
        <v>738</v>
      </c>
      <c r="F232" s="324"/>
      <c r="G232" s="313" t="str">
        <f t="shared" si="35"/>
        <v/>
      </c>
    </row>
    <row r="233" spans="1:7" x14ac:dyDescent="0.2">
      <c r="A233" s="33">
        <f>MAX(A$11:A232)+1</f>
        <v>145</v>
      </c>
      <c r="B233" s="210"/>
      <c r="C233" s="42" t="s">
        <v>358</v>
      </c>
      <c r="D233" s="440" t="s">
        <v>32</v>
      </c>
      <c r="E233" s="295">
        <v>147</v>
      </c>
      <c r="F233" s="324"/>
      <c r="G233" s="313" t="str">
        <f t="shared" si="35"/>
        <v/>
      </c>
    </row>
    <row r="234" spans="1:7" x14ac:dyDescent="0.2">
      <c r="A234" s="33">
        <f>MAX(A$11:A233)+1</f>
        <v>146</v>
      </c>
      <c r="B234" s="210"/>
      <c r="C234" s="42" t="s">
        <v>359</v>
      </c>
      <c r="D234" s="440" t="s">
        <v>154</v>
      </c>
      <c r="E234" s="295">
        <v>45</v>
      </c>
      <c r="F234" s="324"/>
      <c r="G234" s="313" t="str">
        <f t="shared" si="35"/>
        <v/>
      </c>
    </row>
    <row r="235" spans="1:7" x14ac:dyDescent="0.2">
      <c r="A235" s="34">
        <f>MAX(A$11:A234)+1</f>
        <v>147</v>
      </c>
      <c r="B235" s="210"/>
      <c r="C235" s="42" t="s">
        <v>360</v>
      </c>
      <c r="D235" s="440" t="s">
        <v>32</v>
      </c>
      <c r="E235" s="295">
        <v>56</v>
      </c>
      <c r="F235" s="324"/>
      <c r="G235" s="313" t="str">
        <f t="shared" si="35"/>
        <v/>
      </c>
    </row>
    <row r="236" spans="1:7" x14ac:dyDescent="0.2">
      <c r="A236" s="33"/>
      <c r="B236" s="43"/>
      <c r="C236" s="43"/>
      <c r="D236" s="43"/>
      <c r="E236" s="44"/>
      <c r="F236" s="172" t="s">
        <v>378</v>
      </c>
      <c r="G236" s="446">
        <f>SUM(G213:G235)</f>
        <v>0</v>
      </c>
    </row>
    <row r="237" spans="1:7" x14ac:dyDescent="0.2">
      <c r="A237" s="33"/>
      <c r="B237" s="216"/>
      <c r="C237" s="216"/>
      <c r="D237" s="217" t="s">
        <v>379</v>
      </c>
      <c r="E237" s="218"/>
      <c r="F237" s="219"/>
      <c r="G237" s="220"/>
    </row>
    <row r="238" spans="1:7" ht="12.75" customHeight="1" x14ac:dyDescent="0.2">
      <c r="A238" s="495" t="s">
        <v>0</v>
      </c>
      <c r="B238" s="496" t="s">
        <v>1</v>
      </c>
      <c r="C238" s="432" t="s">
        <v>2</v>
      </c>
      <c r="D238" s="491" t="s">
        <v>3</v>
      </c>
      <c r="E238" s="491"/>
      <c r="F238" s="497" t="s">
        <v>645</v>
      </c>
      <c r="G238" s="499" t="s">
        <v>483</v>
      </c>
    </row>
    <row r="239" spans="1:7" x14ac:dyDescent="0.2">
      <c r="A239" s="495"/>
      <c r="B239" s="496"/>
      <c r="C239" s="432"/>
      <c r="D239" s="433" t="s">
        <v>5</v>
      </c>
      <c r="E239" s="193" t="s">
        <v>6</v>
      </c>
      <c r="F239" s="498"/>
      <c r="G239" s="499"/>
    </row>
    <row r="240" spans="1:7" ht="10.5" customHeight="1" x14ac:dyDescent="0.2">
      <c r="A240" s="311">
        <v>1</v>
      </c>
      <c r="B240" s="194">
        <v>2</v>
      </c>
      <c r="C240" s="195">
        <v>3</v>
      </c>
      <c r="D240" s="196">
        <v>4</v>
      </c>
      <c r="E240" s="221">
        <v>5</v>
      </c>
      <c r="F240" s="196">
        <v>6</v>
      </c>
      <c r="G240" s="221">
        <v>7</v>
      </c>
    </row>
    <row r="241" spans="1:7" x14ac:dyDescent="0.2">
      <c r="A241" s="310"/>
      <c r="B241" s="210"/>
      <c r="C241" s="31" t="s">
        <v>163</v>
      </c>
      <c r="D241" s="15"/>
      <c r="E241" s="6"/>
      <c r="F241" s="215"/>
      <c r="G241" s="209"/>
    </row>
    <row r="242" spans="1:7" x14ac:dyDescent="0.2">
      <c r="A242" s="33"/>
      <c r="B242" s="210" t="s">
        <v>344</v>
      </c>
      <c r="C242" s="40" t="s">
        <v>164</v>
      </c>
      <c r="D242" s="12"/>
      <c r="E242" s="13"/>
      <c r="F242" s="223"/>
      <c r="G242" s="209"/>
    </row>
    <row r="243" spans="1:7" ht="25.5" x14ac:dyDescent="0.2">
      <c r="A243" s="34">
        <f>MAX(A$11:A242)+1</f>
        <v>148</v>
      </c>
      <c r="B243" s="210"/>
      <c r="C243" s="41" t="s">
        <v>172</v>
      </c>
      <c r="D243" s="440" t="s">
        <v>22</v>
      </c>
      <c r="E243" s="295">
        <v>925</v>
      </c>
      <c r="F243" s="191"/>
      <c r="G243" s="313" t="str">
        <f t="shared" ref="G243:G265" si="36">IF(F243&lt;&gt;"",ROUND(F243*E243,2),"")</f>
        <v/>
      </c>
    </row>
    <row r="244" spans="1:7" x14ac:dyDescent="0.2">
      <c r="A244" s="45"/>
      <c r="B244" s="210"/>
      <c r="C244" s="31" t="s">
        <v>173</v>
      </c>
      <c r="D244" s="15"/>
      <c r="E244" s="296"/>
      <c r="F244" s="326"/>
      <c r="G244" s="313" t="str">
        <f t="shared" si="36"/>
        <v/>
      </c>
    </row>
    <row r="245" spans="1:7" x14ac:dyDescent="0.2">
      <c r="A245" s="34">
        <f>MAX(A$11:A244)+1</f>
        <v>149</v>
      </c>
      <c r="B245" s="210" t="s">
        <v>345</v>
      </c>
      <c r="C245" s="41" t="s">
        <v>167</v>
      </c>
      <c r="D245" s="440" t="s">
        <v>159</v>
      </c>
      <c r="E245" s="295">
        <v>515</v>
      </c>
      <c r="F245" s="327"/>
      <c r="G245" s="313" t="str">
        <f t="shared" si="36"/>
        <v/>
      </c>
    </row>
    <row r="246" spans="1:7" x14ac:dyDescent="0.2">
      <c r="A246" s="256"/>
      <c r="B246" s="210" t="s">
        <v>425</v>
      </c>
      <c r="C246" s="31" t="s">
        <v>168</v>
      </c>
      <c r="D246" s="15"/>
      <c r="E246" s="296"/>
      <c r="F246" s="326"/>
      <c r="G246" s="313" t="str">
        <f t="shared" si="36"/>
        <v/>
      </c>
    </row>
    <row r="247" spans="1:7" x14ac:dyDescent="0.2">
      <c r="A247" s="34">
        <f>MAX(A$11:A246)+1</f>
        <v>150</v>
      </c>
      <c r="B247" s="210" t="s">
        <v>420</v>
      </c>
      <c r="C247" s="41" t="s">
        <v>441</v>
      </c>
      <c r="D247" s="440" t="s">
        <v>22</v>
      </c>
      <c r="E247" s="295">
        <v>7</v>
      </c>
      <c r="F247" s="191"/>
      <c r="G247" s="313" t="str">
        <f t="shared" si="36"/>
        <v/>
      </c>
    </row>
    <row r="248" spans="1:7" x14ac:dyDescent="0.2">
      <c r="A248" s="34">
        <f>MAX(A$11:A247)+1</f>
        <v>151</v>
      </c>
      <c r="B248" s="210" t="s">
        <v>346</v>
      </c>
      <c r="C248" s="41" t="s">
        <v>442</v>
      </c>
      <c r="D248" s="440" t="s">
        <v>22</v>
      </c>
      <c r="E248" s="295">
        <v>1</v>
      </c>
      <c r="F248" s="191"/>
      <c r="G248" s="313" t="str">
        <f t="shared" si="36"/>
        <v/>
      </c>
    </row>
    <row r="249" spans="1:7" x14ac:dyDescent="0.2">
      <c r="A249" s="33"/>
      <c r="B249" s="210"/>
      <c r="C249" s="31" t="s">
        <v>169</v>
      </c>
      <c r="D249" s="15"/>
      <c r="E249" s="296"/>
      <c r="F249" s="326"/>
      <c r="G249" s="313" t="str">
        <f t="shared" si="36"/>
        <v/>
      </c>
    </row>
    <row r="250" spans="1:7" x14ac:dyDescent="0.2">
      <c r="A250" s="33">
        <f>MAX(A233:A249)+1</f>
        <v>152</v>
      </c>
      <c r="B250" s="210" t="s">
        <v>347</v>
      </c>
      <c r="C250" s="41" t="s">
        <v>170</v>
      </c>
      <c r="D250" s="440" t="s">
        <v>32</v>
      </c>
      <c r="E250" s="295">
        <v>25</v>
      </c>
      <c r="F250" s="191"/>
      <c r="G250" s="313" t="str">
        <f t="shared" si="36"/>
        <v/>
      </c>
    </row>
    <row r="251" spans="1:7" x14ac:dyDescent="0.2">
      <c r="A251" s="33"/>
      <c r="B251" s="210"/>
      <c r="C251" s="31" t="s">
        <v>152</v>
      </c>
      <c r="D251" s="15"/>
      <c r="E251" s="296"/>
      <c r="F251" s="326"/>
      <c r="G251" s="313" t="str">
        <f t="shared" si="36"/>
        <v/>
      </c>
    </row>
    <row r="252" spans="1:7" x14ac:dyDescent="0.2">
      <c r="A252" s="33">
        <f>MAX(A235:A251)+1</f>
        <v>153</v>
      </c>
      <c r="B252" s="210" t="s">
        <v>348</v>
      </c>
      <c r="C252" s="41" t="s">
        <v>352</v>
      </c>
      <c r="D252" s="440" t="s">
        <v>154</v>
      </c>
      <c r="E252" s="295">
        <v>21</v>
      </c>
      <c r="F252" s="191"/>
      <c r="G252" s="313" t="str">
        <f t="shared" si="36"/>
        <v/>
      </c>
    </row>
    <row r="253" spans="1:7" x14ac:dyDescent="0.2">
      <c r="A253" s="33">
        <f>MAX(A236:A252)+1</f>
        <v>154</v>
      </c>
      <c r="B253" s="210" t="s">
        <v>421</v>
      </c>
      <c r="C253" s="61" t="s">
        <v>174</v>
      </c>
      <c r="D253" s="440" t="s">
        <v>154</v>
      </c>
      <c r="E253" s="295">
        <v>21</v>
      </c>
      <c r="F253" s="191"/>
      <c r="G253" s="313" t="str">
        <f t="shared" si="36"/>
        <v/>
      </c>
    </row>
    <row r="254" spans="1:7" x14ac:dyDescent="0.2">
      <c r="A254" s="33"/>
      <c r="B254" s="210"/>
      <c r="C254" s="31" t="s">
        <v>155</v>
      </c>
      <c r="D254" s="15"/>
      <c r="E254" s="296"/>
      <c r="F254" s="328"/>
      <c r="G254" s="313" t="str">
        <f t="shared" si="36"/>
        <v/>
      </c>
    </row>
    <row r="255" spans="1:7" x14ac:dyDescent="0.2">
      <c r="A255" s="33">
        <f>MAX(A$11:A254)+1</f>
        <v>155</v>
      </c>
      <c r="B255" s="210" t="s">
        <v>340</v>
      </c>
      <c r="C255" s="211" t="s">
        <v>156</v>
      </c>
      <c r="D255" s="440" t="s">
        <v>185</v>
      </c>
      <c r="E255" s="295">
        <v>1</v>
      </c>
      <c r="F255" s="191"/>
      <c r="G255" s="313" t="str">
        <f t="shared" si="36"/>
        <v/>
      </c>
    </row>
    <row r="256" spans="1:7" x14ac:dyDescent="0.2">
      <c r="A256" s="33">
        <f>MAX(A$11:A255)+1</f>
        <v>156</v>
      </c>
      <c r="B256" s="210" t="s">
        <v>349</v>
      </c>
      <c r="C256" s="41" t="s">
        <v>157</v>
      </c>
      <c r="D256" s="440" t="s">
        <v>154</v>
      </c>
      <c r="E256" s="295">
        <v>5.2</v>
      </c>
      <c r="F256" s="191"/>
      <c r="G256" s="313" t="str">
        <f t="shared" si="36"/>
        <v/>
      </c>
    </row>
    <row r="257" spans="1:7" ht="25.5" x14ac:dyDescent="0.2">
      <c r="A257" s="33">
        <f>MAX(A$11:A256)+1</f>
        <v>157</v>
      </c>
      <c r="B257" s="210" t="s">
        <v>342</v>
      </c>
      <c r="C257" s="41" t="s">
        <v>161</v>
      </c>
      <c r="D257" s="440" t="s">
        <v>185</v>
      </c>
      <c r="E257" s="295">
        <v>1</v>
      </c>
      <c r="F257" s="191"/>
      <c r="G257" s="313" t="str">
        <f t="shared" si="36"/>
        <v/>
      </c>
    </row>
    <row r="258" spans="1:7" x14ac:dyDescent="0.2">
      <c r="A258" s="33"/>
      <c r="B258" s="210" t="s">
        <v>350</v>
      </c>
      <c r="C258" s="31" t="s">
        <v>175</v>
      </c>
      <c r="D258" s="15"/>
      <c r="E258" s="296"/>
      <c r="F258" s="326"/>
      <c r="G258" s="313" t="str">
        <f t="shared" si="36"/>
        <v/>
      </c>
    </row>
    <row r="259" spans="1:7" x14ac:dyDescent="0.2">
      <c r="A259" s="33">
        <f>MAX(A$11:A258)+1</f>
        <v>158</v>
      </c>
      <c r="B259" s="210"/>
      <c r="C259" s="42" t="s">
        <v>354</v>
      </c>
      <c r="D259" s="440" t="s">
        <v>32</v>
      </c>
      <c r="E259" s="295">
        <v>252</v>
      </c>
      <c r="F259" s="191"/>
      <c r="G259" s="313" t="str">
        <f t="shared" si="36"/>
        <v/>
      </c>
    </row>
    <row r="260" spans="1:7" x14ac:dyDescent="0.2">
      <c r="A260" s="33">
        <f>MAX(A$11:A259)+1</f>
        <v>159</v>
      </c>
      <c r="B260" s="210"/>
      <c r="C260" s="42" t="s">
        <v>355</v>
      </c>
      <c r="D260" s="440" t="s">
        <v>22</v>
      </c>
      <c r="E260" s="295">
        <v>90</v>
      </c>
      <c r="F260" s="191"/>
      <c r="G260" s="313" t="str">
        <f t="shared" si="36"/>
        <v/>
      </c>
    </row>
    <row r="261" spans="1:7" x14ac:dyDescent="0.2">
      <c r="A261" s="33">
        <f>MAX(A$11:A260)+1</f>
        <v>160</v>
      </c>
      <c r="B261" s="210"/>
      <c r="C261" s="42" t="s">
        <v>405</v>
      </c>
      <c r="D261" s="440" t="s">
        <v>28</v>
      </c>
      <c r="E261" s="295">
        <v>1</v>
      </c>
      <c r="F261" s="191"/>
      <c r="G261" s="313" t="str">
        <f t="shared" si="36"/>
        <v/>
      </c>
    </row>
    <row r="262" spans="1:7" x14ac:dyDescent="0.2">
      <c r="A262" s="33">
        <f>MAX(A$11:A261)+1</f>
        <v>161</v>
      </c>
      <c r="B262" s="210"/>
      <c r="C262" s="42" t="s">
        <v>357</v>
      </c>
      <c r="D262" s="440" t="s">
        <v>22</v>
      </c>
      <c r="E262" s="295">
        <v>845</v>
      </c>
      <c r="F262" s="191"/>
      <c r="G262" s="313" t="str">
        <f t="shared" si="36"/>
        <v/>
      </c>
    </row>
    <row r="263" spans="1:7" x14ac:dyDescent="0.2">
      <c r="A263" s="33">
        <f>MAX(A$11:A262)+1</f>
        <v>162</v>
      </c>
      <c r="B263" s="210"/>
      <c r="C263" s="42" t="s">
        <v>358</v>
      </c>
      <c r="D263" s="440" t="s">
        <v>32</v>
      </c>
      <c r="E263" s="295">
        <v>152</v>
      </c>
      <c r="F263" s="191"/>
      <c r="G263" s="313" t="str">
        <f t="shared" si="36"/>
        <v/>
      </c>
    </row>
    <row r="264" spans="1:7" x14ac:dyDescent="0.2">
      <c r="A264" s="33">
        <f>MAX(A$11:A263)+1</f>
        <v>163</v>
      </c>
      <c r="B264" s="210"/>
      <c r="C264" s="42" t="s">
        <v>359</v>
      </c>
      <c r="D264" s="440" t="s">
        <v>154</v>
      </c>
      <c r="E264" s="295">
        <v>45</v>
      </c>
      <c r="F264" s="191"/>
      <c r="G264" s="313" t="str">
        <f t="shared" si="36"/>
        <v/>
      </c>
    </row>
    <row r="265" spans="1:7" x14ac:dyDescent="0.2">
      <c r="A265" s="33">
        <f>MAX(A$11:A264)+1</f>
        <v>164</v>
      </c>
      <c r="B265" s="224"/>
      <c r="C265" s="42" t="s">
        <v>360</v>
      </c>
      <c r="D265" s="440" t="s">
        <v>32</v>
      </c>
      <c r="E265" s="295">
        <v>74</v>
      </c>
      <c r="F265" s="191"/>
      <c r="G265" s="313" t="str">
        <f t="shared" si="36"/>
        <v/>
      </c>
    </row>
    <row r="266" spans="1:7" x14ac:dyDescent="0.2">
      <c r="A266" s="33"/>
      <c r="B266" s="47"/>
      <c r="C266" s="48"/>
      <c r="D266" s="43"/>
      <c r="E266" s="44"/>
      <c r="F266" s="172" t="s">
        <v>351</v>
      </c>
      <c r="G266" s="447">
        <f>SUM(G243:G265)</f>
        <v>0</v>
      </c>
    </row>
    <row r="267" spans="1:7" ht="15" x14ac:dyDescent="0.2">
      <c r="A267" s="33"/>
      <c r="B267" s="49"/>
      <c r="C267" s="49"/>
      <c r="D267" s="49"/>
      <c r="E267" s="50"/>
      <c r="F267" s="259" t="s">
        <v>384</v>
      </c>
      <c r="G267" s="448">
        <f>G266+G236+G207+G175</f>
        <v>0</v>
      </c>
    </row>
    <row r="268" spans="1:7" ht="18.75" x14ac:dyDescent="0.3">
      <c r="A268" s="51"/>
      <c r="B268" s="225"/>
      <c r="C268" s="225"/>
      <c r="D268" s="226" t="s">
        <v>380</v>
      </c>
      <c r="E268" s="227"/>
      <c r="F268" s="260"/>
      <c r="G268" s="228"/>
    </row>
    <row r="269" spans="1:7" x14ac:dyDescent="0.2">
      <c r="A269" s="506" t="s">
        <v>0</v>
      </c>
      <c r="B269" s="501" t="s">
        <v>1</v>
      </c>
      <c r="C269" s="437" t="s">
        <v>2</v>
      </c>
      <c r="D269" s="502" t="s">
        <v>3</v>
      </c>
      <c r="E269" s="502"/>
      <c r="F269" s="497" t="s">
        <v>645</v>
      </c>
      <c r="G269" s="499" t="s">
        <v>483</v>
      </c>
    </row>
    <row r="270" spans="1:7" x14ac:dyDescent="0.2">
      <c r="A270" s="506"/>
      <c r="B270" s="501"/>
      <c r="C270" s="437" t="s">
        <v>4</v>
      </c>
      <c r="D270" s="434" t="s">
        <v>5</v>
      </c>
      <c r="E270" s="205" t="s">
        <v>6</v>
      </c>
      <c r="F270" s="498"/>
      <c r="G270" s="499"/>
    </row>
    <row r="271" spans="1:7" ht="9" customHeight="1" x14ac:dyDescent="0.2">
      <c r="A271" s="55">
        <v>1</v>
      </c>
      <c r="B271" s="206">
        <v>2</v>
      </c>
      <c r="C271" s="207">
        <v>3</v>
      </c>
      <c r="D271" s="206">
        <v>4</v>
      </c>
      <c r="E271" s="299">
        <v>5</v>
      </c>
      <c r="F271" s="299">
        <v>6</v>
      </c>
      <c r="G271" s="299">
        <v>7</v>
      </c>
    </row>
    <row r="272" spans="1:7" x14ac:dyDescent="0.2">
      <c r="A272" s="57"/>
      <c r="B272" s="440" t="s">
        <v>177</v>
      </c>
      <c r="C272" s="52"/>
      <c r="D272" s="53" t="s">
        <v>382</v>
      </c>
      <c r="E272" s="54"/>
      <c r="F272" s="175"/>
      <c r="G272" s="186"/>
    </row>
    <row r="273" spans="1:7" x14ac:dyDescent="0.2">
      <c r="A273" s="58">
        <f>MAX(A$11:A272)+1</f>
        <v>165</v>
      </c>
      <c r="B273" s="440"/>
      <c r="C273" s="56" t="s">
        <v>178</v>
      </c>
      <c r="D273" s="440" t="s">
        <v>154</v>
      </c>
      <c r="E273" s="295">
        <v>7</v>
      </c>
      <c r="F273" s="333"/>
      <c r="G273" s="313" t="str">
        <f t="shared" ref="G273:G293" si="37">IF(F273&lt;&gt;"",ROUND(F273*E273,2),"")</f>
        <v/>
      </c>
    </row>
    <row r="274" spans="1:7" x14ac:dyDescent="0.2">
      <c r="A274" s="58">
        <f>MAX(A$11:A273)+1</f>
        <v>166</v>
      </c>
      <c r="B274" s="440"/>
      <c r="C274" s="56" t="s">
        <v>179</v>
      </c>
      <c r="D274" s="440" t="s">
        <v>154</v>
      </c>
      <c r="E274" s="295">
        <v>90</v>
      </c>
      <c r="F274" s="333"/>
      <c r="G274" s="313" t="str">
        <f t="shared" si="37"/>
        <v/>
      </c>
    </row>
    <row r="275" spans="1:7" x14ac:dyDescent="0.2">
      <c r="A275" s="58">
        <f>MAX(A$11:A274)+1</f>
        <v>167</v>
      </c>
      <c r="B275" s="440"/>
      <c r="C275" s="56" t="s">
        <v>180</v>
      </c>
      <c r="D275" s="440" t="s">
        <v>154</v>
      </c>
      <c r="E275" s="295">
        <v>466</v>
      </c>
      <c r="F275" s="333"/>
      <c r="G275" s="313" t="str">
        <f t="shared" si="37"/>
        <v/>
      </c>
    </row>
    <row r="276" spans="1:7" x14ac:dyDescent="0.2">
      <c r="A276" s="58">
        <f>MAX(A$11:A275)+1</f>
        <v>168</v>
      </c>
      <c r="B276" s="440"/>
      <c r="C276" s="56" t="s">
        <v>181</v>
      </c>
      <c r="D276" s="440" t="s">
        <v>154</v>
      </c>
      <c r="E276" s="295">
        <v>70</v>
      </c>
      <c r="F276" s="333"/>
      <c r="G276" s="313" t="str">
        <f t="shared" si="37"/>
        <v/>
      </c>
    </row>
    <row r="277" spans="1:7" x14ac:dyDescent="0.2">
      <c r="A277" s="58">
        <f>MAX(A$11:A276)+1</f>
        <v>169</v>
      </c>
      <c r="B277" s="440"/>
      <c r="C277" s="56" t="s">
        <v>182</v>
      </c>
      <c r="D277" s="440" t="s">
        <v>154</v>
      </c>
      <c r="E277" s="295">
        <v>12</v>
      </c>
      <c r="F277" s="333"/>
      <c r="G277" s="313" t="str">
        <f t="shared" si="37"/>
        <v/>
      </c>
    </row>
    <row r="278" spans="1:7" x14ac:dyDescent="0.2">
      <c r="A278" s="58">
        <f>MAX(A$11:A277)+1</f>
        <v>170</v>
      </c>
      <c r="B278" s="440"/>
      <c r="C278" s="56" t="s">
        <v>183</v>
      </c>
      <c r="D278" s="440" t="s">
        <v>154</v>
      </c>
      <c r="E278" s="295">
        <v>150</v>
      </c>
      <c r="F278" s="333"/>
      <c r="G278" s="313" t="str">
        <f t="shared" si="37"/>
        <v/>
      </c>
    </row>
    <row r="279" spans="1:7" x14ac:dyDescent="0.2">
      <c r="A279" s="58">
        <f>MAX(A$11:A278)+1</f>
        <v>171</v>
      </c>
      <c r="B279" s="440"/>
      <c r="C279" s="47" t="s">
        <v>184</v>
      </c>
      <c r="D279" s="440" t="s">
        <v>185</v>
      </c>
      <c r="E279" s="295">
        <v>1</v>
      </c>
      <c r="F279" s="333"/>
      <c r="G279" s="313" t="str">
        <f t="shared" si="37"/>
        <v/>
      </c>
    </row>
    <row r="280" spans="1:7" x14ac:dyDescent="0.2">
      <c r="A280" s="58">
        <f>MAX(A$11:A279)+1</f>
        <v>172</v>
      </c>
      <c r="B280" s="440"/>
      <c r="C280" s="47" t="s">
        <v>186</v>
      </c>
      <c r="D280" s="440" t="s">
        <v>185</v>
      </c>
      <c r="E280" s="295">
        <v>4</v>
      </c>
      <c r="F280" s="333"/>
      <c r="G280" s="313" t="str">
        <f t="shared" si="37"/>
        <v/>
      </c>
    </row>
    <row r="281" spans="1:7" x14ac:dyDescent="0.2">
      <c r="A281" s="58">
        <f>MAX(A$11:A280)+1</f>
        <v>173</v>
      </c>
      <c r="B281" s="440"/>
      <c r="C281" s="47" t="s">
        <v>187</v>
      </c>
      <c r="D281" s="440" t="s">
        <v>185</v>
      </c>
      <c r="E281" s="295">
        <v>3</v>
      </c>
      <c r="F281" s="333"/>
      <c r="G281" s="313" t="str">
        <f t="shared" si="37"/>
        <v/>
      </c>
    </row>
    <row r="282" spans="1:7" x14ac:dyDescent="0.2">
      <c r="A282" s="58">
        <f>MAX(A$11:A281)+1</f>
        <v>174</v>
      </c>
      <c r="B282" s="440"/>
      <c r="C282" s="47" t="s">
        <v>188</v>
      </c>
      <c r="D282" s="440" t="s">
        <v>185</v>
      </c>
      <c r="E282" s="295">
        <v>7</v>
      </c>
      <c r="F282" s="333"/>
      <c r="G282" s="313" t="str">
        <f t="shared" si="37"/>
        <v/>
      </c>
    </row>
    <row r="283" spans="1:7" x14ac:dyDescent="0.2">
      <c r="A283" s="58">
        <f>MAX(A$11:A282)+1</f>
        <v>175</v>
      </c>
      <c r="B283" s="440"/>
      <c r="C283" s="47" t="s">
        <v>189</v>
      </c>
      <c r="D283" s="440" t="s">
        <v>185</v>
      </c>
      <c r="E283" s="295">
        <v>1</v>
      </c>
      <c r="F283" s="333"/>
      <c r="G283" s="313" t="str">
        <f t="shared" si="37"/>
        <v/>
      </c>
    </row>
    <row r="284" spans="1:7" x14ac:dyDescent="0.2">
      <c r="A284" s="58">
        <f>MAX(A$11:A283)+1</f>
        <v>176</v>
      </c>
      <c r="B284" s="440"/>
      <c r="C284" s="47" t="s">
        <v>190</v>
      </c>
      <c r="D284" s="440" t="s">
        <v>185</v>
      </c>
      <c r="E284" s="295">
        <v>16</v>
      </c>
      <c r="F284" s="333"/>
      <c r="G284" s="313" t="str">
        <f t="shared" si="37"/>
        <v/>
      </c>
    </row>
    <row r="285" spans="1:7" x14ac:dyDescent="0.2">
      <c r="A285" s="58">
        <f>MAX(A$11:A284)+1</f>
        <v>177</v>
      </c>
      <c r="B285" s="440"/>
      <c r="C285" s="47" t="s">
        <v>191</v>
      </c>
      <c r="D285" s="440" t="s">
        <v>185</v>
      </c>
      <c r="E285" s="295">
        <v>5</v>
      </c>
      <c r="F285" s="333"/>
      <c r="G285" s="313" t="str">
        <f t="shared" si="37"/>
        <v/>
      </c>
    </row>
    <row r="286" spans="1:7" x14ac:dyDescent="0.2">
      <c r="A286" s="58">
        <f>MAX(A$11:A285)+1</f>
        <v>178</v>
      </c>
      <c r="B286" s="440"/>
      <c r="C286" s="47" t="s">
        <v>192</v>
      </c>
      <c r="D286" s="440" t="s">
        <v>185</v>
      </c>
      <c r="E286" s="295">
        <v>1</v>
      </c>
      <c r="F286" s="333"/>
      <c r="G286" s="313" t="str">
        <f t="shared" si="37"/>
        <v/>
      </c>
    </row>
    <row r="287" spans="1:7" x14ac:dyDescent="0.2">
      <c r="A287" s="58">
        <f>MAX(A$11:A286)+1</f>
        <v>179</v>
      </c>
      <c r="B287" s="440"/>
      <c r="C287" s="59" t="s">
        <v>193</v>
      </c>
      <c r="D287" s="440" t="s">
        <v>154</v>
      </c>
      <c r="E287" s="295">
        <v>26</v>
      </c>
      <c r="F287" s="333"/>
      <c r="G287" s="313" t="str">
        <f t="shared" si="37"/>
        <v/>
      </c>
    </row>
    <row r="288" spans="1:7" x14ac:dyDescent="0.2">
      <c r="A288" s="58">
        <f>MAX(A$11:A287)+1</f>
        <v>180</v>
      </c>
      <c r="B288" s="47"/>
      <c r="C288" s="60" t="s">
        <v>194</v>
      </c>
      <c r="D288" s="440" t="s">
        <v>154</v>
      </c>
      <c r="E288" s="295">
        <v>23</v>
      </c>
      <c r="F288" s="333"/>
      <c r="G288" s="313" t="str">
        <f t="shared" si="37"/>
        <v/>
      </c>
    </row>
    <row r="289" spans="1:7" x14ac:dyDescent="0.2">
      <c r="A289" s="58">
        <f>MAX(A$11:A288)+1</f>
        <v>181</v>
      </c>
      <c r="B289" s="47"/>
      <c r="C289" s="60" t="s">
        <v>195</v>
      </c>
      <c r="D289" s="440" t="s">
        <v>154</v>
      </c>
      <c r="E289" s="295">
        <v>49</v>
      </c>
      <c r="F289" s="333"/>
      <c r="G289" s="313" t="str">
        <f t="shared" si="37"/>
        <v/>
      </c>
    </row>
    <row r="290" spans="1:7" x14ac:dyDescent="0.2">
      <c r="A290" s="58">
        <f>MAX(A$11:A289)+1</f>
        <v>182</v>
      </c>
      <c r="B290" s="47"/>
      <c r="C290" s="60" t="s">
        <v>196</v>
      </c>
      <c r="D290" s="440" t="s">
        <v>154</v>
      </c>
      <c r="E290" s="295">
        <v>45</v>
      </c>
      <c r="F290" s="333"/>
      <c r="G290" s="313" t="str">
        <f t="shared" si="37"/>
        <v/>
      </c>
    </row>
    <row r="291" spans="1:7" x14ac:dyDescent="0.2">
      <c r="A291" s="58">
        <f>MAX(A$11:A290)+1</f>
        <v>183</v>
      </c>
      <c r="B291" s="47"/>
      <c r="C291" s="60" t="s">
        <v>197</v>
      </c>
      <c r="D291" s="440" t="s">
        <v>154</v>
      </c>
      <c r="E291" s="295">
        <v>8</v>
      </c>
      <c r="F291" s="333"/>
      <c r="G291" s="313" t="str">
        <f t="shared" si="37"/>
        <v/>
      </c>
    </row>
    <row r="292" spans="1:7" x14ac:dyDescent="0.2">
      <c r="A292" s="58">
        <f>MAX(A$11:A291)+1</f>
        <v>184</v>
      </c>
      <c r="B292" s="47"/>
      <c r="C292" s="60" t="s">
        <v>198</v>
      </c>
      <c r="D292" s="440" t="s">
        <v>154</v>
      </c>
      <c r="E292" s="295">
        <v>85</v>
      </c>
      <c r="F292" s="333"/>
      <c r="G292" s="313" t="str">
        <f t="shared" si="37"/>
        <v/>
      </c>
    </row>
    <row r="293" spans="1:7" x14ac:dyDescent="0.2">
      <c r="A293" s="58">
        <f>MAX(A$11:A292)+1</f>
        <v>185</v>
      </c>
      <c r="B293" s="440"/>
      <c r="C293" s="61" t="s">
        <v>199</v>
      </c>
      <c r="D293" s="440" t="s">
        <v>154</v>
      </c>
      <c r="E293" s="295">
        <f>496+58+30</f>
        <v>584</v>
      </c>
      <c r="F293" s="333"/>
      <c r="G293" s="313" t="str">
        <f t="shared" si="37"/>
        <v/>
      </c>
    </row>
    <row r="294" spans="1:7" x14ac:dyDescent="0.2">
      <c r="A294" s="68"/>
      <c r="B294" s="62"/>
      <c r="C294" s="62"/>
      <c r="D294" s="63"/>
      <c r="E294" s="64" t="s">
        <v>200</v>
      </c>
      <c r="F294" s="334"/>
      <c r="G294" s="449">
        <f>SUM(G273:G293)</f>
        <v>0</v>
      </c>
    </row>
    <row r="295" spans="1:7" x14ac:dyDescent="0.2">
      <c r="A295" s="57"/>
      <c r="B295" s="440" t="s">
        <v>201</v>
      </c>
      <c r="C295" s="65"/>
      <c r="D295" s="66" t="s">
        <v>385</v>
      </c>
      <c r="E295" s="67"/>
      <c r="F295" s="335"/>
      <c r="G295" s="336"/>
    </row>
    <row r="296" spans="1:7" ht="25.5" x14ac:dyDescent="0.2">
      <c r="A296" s="58">
        <f>MAX(A$11:A295)+1</f>
        <v>186</v>
      </c>
      <c r="B296" s="440"/>
      <c r="C296" s="69" t="s">
        <v>202</v>
      </c>
      <c r="D296" s="440" t="s">
        <v>154</v>
      </c>
      <c r="E296" s="295">
        <v>22</v>
      </c>
      <c r="F296" s="337"/>
      <c r="G296" s="313" t="str">
        <f t="shared" ref="G296:G302" si="38">IF(F296&lt;&gt;"",ROUND(F296*E296,2),"")</f>
        <v/>
      </c>
    </row>
    <row r="297" spans="1:7" ht="25.5" x14ac:dyDescent="0.2">
      <c r="A297" s="58">
        <f>MAX(A$11:A296)+1</f>
        <v>187</v>
      </c>
      <c r="B297" s="440"/>
      <c r="C297" s="69" t="s">
        <v>203</v>
      </c>
      <c r="D297" s="440" t="s">
        <v>154</v>
      </c>
      <c r="E297" s="295">
        <v>18</v>
      </c>
      <c r="F297" s="337"/>
      <c r="G297" s="313" t="str">
        <f t="shared" si="38"/>
        <v/>
      </c>
    </row>
    <row r="298" spans="1:7" ht="25.5" x14ac:dyDescent="0.2">
      <c r="A298" s="58">
        <f>MAX(A$11:A297)+1</f>
        <v>188</v>
      </c>
      <c r="B298" s="440"/>
      <c r="C298" s="69" t="s">
        <v>204</v>
      </c>
      <c r="D298" s="440" t="s">
        <v>154</v>
      </c>
      <c r="E298" s="295">
        <v>13</v>
      </c>
      <c r="F298" s="337"/>
      <c r="G298" s="313" t="str">
        <f t="shared" si="38"/>
        <v/>
      </c>
    </row>
    <row r="299" spans="1:7" ht="25.5" x14ac:dyDescent="0.2">
      <c r="A299" s="58">
        <f>MAX(A$11:A298)+1</f>
        <v>189</v>
      </c>
      <c r="B299" s="440"/>
      <c r="C299" s="69" t="s">
        <v>205</v>
      </c>
      <c r="D299" s="440" t="s">
        <v>154</v>
      </c>
      <c r="E299" s="295">
        <v>9.5</v>
      </c>
      <c r="F299" s="337"/>
      <c r="G299" s="313" t="str">
        <f t="shared" si="38"/>
        <v/>
      </c>
    </row>
    <row r="300" spans="1:7" x14ac:dyDescent="0.2">
      <c r="A300" s="58">
        <f>MAX(A$11:A299)+1</f>
        <v>190</v>
      </c>
      <c r="B300" s="440"/>
      <c r="C300" s="69" t="s">
        <v>206</v>
      </c>
      <c r="D300" s="440" t="s">
        <v>154</v>
      </c>
      <c r="E300" s="295">
        <v>13</v>
      </c>
      <c r="F300" s="337"/>
      <c r="G300" s="313" t="str">
        <f t="shared" si="38"/>
        <v/>
      </c>
    </row>
    <row r="301" spans="1:7" x14ac:dyDescent="0.2">
      <c r="A301" s="58">
        <f>MAX(A$11:A300)+1</f>
        <v>191</v>
      </c>
      <c r="B301" s="440"/>
      <c r="C301" s="69" t="s">
        <v>207</v>
      </c>
      <c r="D301" s="440" t="s">
        <v>154</v>
      </c>
      <c r="E301" s="295">
        <v>9</v>
      </c>
      <c r="F301" s="337"/>
      <c r="G301" s="313" t="str">
        <f t="shared" si="38"/>
        <v/>
      </c>
    </row>
    <row r="302" spans="1:7" x14ac:dyDescent="0.2">
      <c r="A302" s="58">
        <f>MAX(A$11:A301)+1</f>
        <v>192</v>
      </c>
      <c r="B302" s="440"/>
      <c r="C302" s="61" t="s">
        <v>208</v>
      </c>
      <c r="D302" s="440" t="s">
        <v>154</v>
      </c>
      <c r="E302" s="295">
        <v>40</v>
      </c>
      <c r="F302" s="337"/>
      <c r="G302" s="313" t="str">
        <f t="shared" si="38"/>
        <v/>
      </c>
    </row>
    <row r="303" spans="1:7" x14ac:dyDescent="0.2">
      <c r="A303" s="68"/>
      <c r="B303" s="62"/>
      <c r="C303" s="62"/>
      <c r="D303" s="70"/>
      <c r="E303" s="71" t="s">
        <v>209</v>
      </c>
      <c r="F303" s="338"/>
      <c r="G303" s="450">
        <f>SUM(G296:G302)</f>
        <v>0</v>
      </c>
    </row>
    <row r="304" spans="1:7" x14ac:dyDescent="0.2">
      <c r="A304" s="57"/>
      <c r="B304" s="440" t="s">
        <v>210</v>
      </c>
      <c r="C304" s="72"/>
      <c r="D304" s="73" t="s">
        <v>386</v>
      </c>
      <c r="E304" s="74"/>
      <c r="F304" s="339"/>
      <c r="G304" s="340"/>
    </row>
    <row r="305" spans="1:7" x14ac:dyDescent="0.2">
      <c r="A305" s="58">
        <f>MAX(A$11:A304)+1</f>
        <v>193</v>
      </c>
      <c r="B305" s="47"/>
      <c r="C305" s="60" t="s">
        <v>413</v>
      </c>
      <c r="D305" s="440" t="s">
        <v>154</v>
      </c>
      <c r="E305" s="295">
        <v>31</v>
      </c>
      <c r="F305" s="337"/>
      <c r="G305" s="313" t="str">
        <f t="shared" ref="G305:G312" si="39">IF(F305&lt;&gt;"",ROUND(F305*E305,2),"")</f>
        <v/>
      </c>
    </row>
    <row r="306" spans="1:7" x14ac:dyDescent="0.2">
      <c r="A306" s="58">
        <f>MAX(A$11:A305)+1</f>
        <v>194</v>
      </c>
      <c r="B306" s="47"/>
      <c r="C306" s="60" t="s">
        <v>414</v>
      </c>
      <c r="D306" s="440" t="s">
        <v>154</v>
      </c>
      <c r="E306" s="295">
        <v>416</v>
      </c>
      <c r="F306" s="337"/>
      <c r="G306" s="313" t="str">
        <f t="shared" si="39"/>
        <v/>
      </c>
    </row>
    <row r="307" spans="1:7" x14ac:dyDescent="0.2">
      <c r="A307" s="58">
        <f>MAX(A$11:A306)+1</f>
        <v>195</v>
      </c>
      <c r="B307" s="47"/>
      <c r="C307" s="60" t="s">
        <v>415</v>
      </c>
      <c r="D307" s="440" t="s">
        <v>154</v>
      </c>
      <c r="E307" s="295">
        <v>66</v>
      </c>
      <c r="F307" s="337"/>
      <c r="G307" s="313" t="str">
        <f t="shared" si="39"/>
        <v/>
      </c>
    </row>
    <row r="308" spans="1:7" x14ac:dyDescent="0.2">
      <c r="A308" s="58">
        <f>MAX(A$11:A307)+1</f>
        <v>196</v>
      </c>
      <c r="B308" s="47"/>
      <c r="C308" s="61" t="s">
        <v>211</v>
      </c>
      <c r="D308" s="440" t="s">
        <v>185</v>
      </c>
      <c r="E308" s="295">
        <v>18</v>
      </c>
      <c r="F308" s="337"/>
      <c r="G308" s="313" t="str">
        <f t="shared" si="39"/>
        <v/>
      </c>
    </row>
    <row r="309" spans="1:7" x14ac:dyDescent="0.2">
      <c r="A309" s="58">
        <f>MAX(A$11:A308)+1</f>
        <v>197</v>
      </c>
      <c r="B309" s="47"/>
      <c r="C309" s="61" t="s">
        <v>212</v>
      </c>
      <c r="D309" s="440" t="s">
        <v>185</v>
      </c>
      <c r="E309" s="295">
        <v>4</v>
      </c>
      <c r="F309" s="337"/>
      <c r="G309" s="313" t="str">
        <f t="shared" si="39"/>
        <v/>
      </c>
    </row>
    <row r="310" spans="1:7" x14ac:dyDescent="0.2">
      <c r="A310" s="58">
        <f>MAX(A$11:A309)+1</f>
        <v>198</v>
      </c>
      <c r="B310" s="47"/>
      <c r="C310" s="61" t="s">
        <v>213</v>
      </c>
      <c r="D310" s="440" t="s">
        <v>185</v>
      </c>
      <c r="E310" s="295">
        <v>9</v>
      </c>
      <c r="F310" s="337"/>
      <c r="G310" s="313" t="str">
        <f t="shared" si="39"/>
        <v/>
      </c>
    </row>
    <row r="311" spans="1:7" x14ac:dyDescent="0.2">
      <c r="A311" s="58">
        <f>MAX(A$11:A310)+1</f>
        <v>199</v>
      </c>
      <c r="B311" s="47"/>
      <c r="C311" s="61" t="s">
        <v>214</v>
      </c>
      <c r="D311" s="440" t="s">
        <v>185</v>
      </c>
      <c r="E311" s="295">
        <v>15</v>
      </c>
      <c r="F311" s="337"/>
      <c r="G311" s="313" t="str">
        <f t="shared" si="39"/>
        <v/>
      </c>
    </row>
    <row r="312" spans="1:7" x14ac:dyDescent="0.2">
      <c r="A312" s="58">
        <f>MAX(A$11:A311)+1</f>
        <v>200</v>
      </c>
      <c r="B312" s="440"/>
      <c r="C312" s="61" t="s">
        <v>215</v>
      </c>
      <c r="D312" s="440" t="s">
        <v>154</v>
      </c>
      <c r="E312" s="295">
        <f>383+31+37+30</f>
        <v>481</v>
      </c>
      <c r="F312" s="337"/>
      <c r="G312" s="313" t="str">
        <f t="shared" si="39"/>
        <v/>
      </c>
    </row>
    <row r="313" spans="1:7" x14ac:dyDescent="0.2">
      <c r="A313" s="68"/>
      <c r="B313" s="62"/>
      <c r="C313" s="75"/>
      <c r="D313" s="75"/>
      <c r="E313" s="76" t="s">
        <v>216</v>
      </c>
      <c r="F313" s="338"/>
      <c r="G313" s="450">
        <f>SUM(G305:G312)</f>
        <v>0</v>
      </c>
    </row>
    <row r="314" spans="1:7" x14ac:dyDescent="0.2">
      <c r="A314" s="57"/>
      <c r="B314" s="440"/>
      <c r="C314" s="77"/>
      <c r="D314" s="78" t="s">
        <v>387</v>
      </c>
      <c r="E314" s="79"/>
      <c r="F314" s="341"/>
      <c r="G314" s="342"/>
    </row>
    <row r="315" spans="1:7" x14ac:dyDescent="0.2">
      <c r="A315" s="58">
        <f>MAX(A$11:A314)+1</f>
        <v>201</v>
      </c>
      <c r="B315" s="508" t="s">
        <v>210</v>
      </c>
      <c r="C315" s="60" t="s">
        <v>217</v>
      </c>
      <c r="D315" s="440" t="s">
        <v>154</v>
      </c>
      <c r="E315" s="295">
        <v>68</v>
      </c>
      <c r="F315" s="337"/>
      <c r="G315" s="313" t="str">
        <f t="shared" ref="G315:G320" si="40">IF(F315&lt;&gt;"",ROUND(F315*E315,2),"")</f>
        <v/>
      </c>
    </row>
    <row r="316" spans="1:7" x14ac:dyDescent="0.2">
      <c r="A316" s="58">
        <f>MAX(A$11:A315)+1</f>
        <v>202</v>
      </c>
      <c r="B316" s="509"/>
      <c r="C316" s="60" t="s">
        <v>218</v>
      </c>
      <c r="D316" s="440" t="s">
        <v>154</v>
      </c>
      <c r="E316" s="295">
        <v>25</v>
      </c>
      <c r="F316" s="333"/>
      <c r="G316" s="313" t="str">
        <f t="shared" si="40"/>
        <v/>
      </c>
    </row>
    <row r="317" spans="1:7" x14ac:dyDescent="0.2">
      <c r="A317" s="58">
        <f>MAX(A$11:A316)+1</f>
        <v>203</v>
      </c>
      <c r="B317" s="510"/>
      <c r="C317" s="60" t="s">
        <v>219</v>
      </c>
      <c r="D317" s="440" t="s">
        <v>185</v>
      </c>
      <c r="E317" s="295">
        <v>2</v>
      </c>
      <c r="F317" s="337"/>
      <c r="G317" s="313" t="str">
        <f t="shared" si="40"/>
        <v/>
      </c>
    </row>
    <row r="318" spans="1:7" x14ac:dyDescent="0.2">
      <c r="A318" s="58">
        <f>MAX(A$11:A317)+1</f>
        <v>204</v>
      </c>
      <c r="B318" s="511" t="s">
        <v>177</v>
      </c>
      <c r="C318" s="60" t="s">
        <v>195</v>
      </c>
      <c r="D318" s="440" t="s">
        <v>154</v>
      </c>
      <c r="E318" s="295">
        <v>28</v>
      </c>
      <c r="F318" s="333"/>
      <c r="G318" s="313" t="str">
        <f t="shared" si="40"/>
        <v/>
      </c>
    </row>
    <row r="319" spans="1:7" x14ac:dyDescent="0.2">
      <c r="A319" s="58">
        <f>MAX(A$11:A318)+1</f>
        <v>205</v>
      </c>
      <c r="B319" s="512"/>
      <c r="C319" s="60" t="s">
        <v>194</v>
      </c>
      <c r="D319" s="440" t="s">
        <v>154</v>
      </c>
      <c r="E319" s="295">
        <v>22</v>
      </c>
      <c r="F319" s="333"/>
      <c r="G319" s="313" t="str">
        <f t="shared" si="40"/>
        <v/>
      </c>
    </row>
    <row r="320" spans="1:7" x14ac:dyDescent="0.2">
      <c r="A320" s="58">
        <f>MAX(A$11:A319)+1</f>
        <v>206</v>
      </c>
      <c r="B320" s="80" t="s">
        <v>210</v>
      </c>
      <c r="C320" s="60" t="s">
        <v>220</v>
      </c>
      <c r="D320" s="440" t="s">
        <v>154</v>
      </c>
      <c r="E320" s="295">
        <v>81</v>
      </c>
      <c r="F320" s="337"/>
      <c r="G320" s="313" t="str">
        <f t="shared" si="40"/>
        <v/>
      </c>
    </row>
    <row r="321" spans="1:7" x14ac:dyDescent="0.2">
      <c r="A321" s="68"/>
      <c r="B321" s="62"/>
      <c r="C321" s="81"/>
      <c r="D321" s="81"/>
      <c r="E321" s="82" t="s">
        <v>221</v>
      </c>
      <c r="F321" s="338"/>
      <c r="G321" s="450">
        <f>SUM(G315:G320)</f>
        <v>0</v>
      </c>
    </row>
    <row r="322" spans="1:7" x14ac:dyDescent="0.2">
      <c r="A322" s="57"/>
      <c r="B322" s="440"/>
      <c r="C322" s="83"/>
      <c r="D322" s="84" t="s">
        <v>50</v>
      </c>
      <c r="E322" s="85"/>
      <c r="F322" s="343"/>
      <c r="G322" s="344"/>
    </row>
    <row r="323" spans="1:7" x14ac:dyDescent="0.2">
      <c r="A323" s="58"/>
      <c r="B323" s="440" t="s">
        <v>222</v>
      </c>
      <c r="C323" s="86"/>
      <c r="D323" s="84" t="s">
        <v>388</v>
      </c>
      <c r="E323" s="87"/>
      <c r="F323" s="345"/>
      <c r="G323" s="346"/>
    </row>
    <row r="324" spans="1:7" x14ac:dyDescent="0.2">
      <c r="A324" s="58">
        <f>MAX(A$11:A323)+1</f>
        <v>207</v>
      </c>
      <c r="B324" s="47"/>
      <c r="C324" s="61" t="s">
        <v>223</v>
      </c>
      <c r="D324" s="440" t="s">
        <v>154</v>
      </c>
      <c r="E324" s="295">
        <v>1400</v>
      </c>
      <c r="F324" s="347"/>
      <c r="G324" s="313" t="str">
        <f t="shared" ref="G324:G349" si="41">IF(F324&lt;&gt;"",ROUND(F324*E324,2),"")</f>
        <v/>
      </c>
    </row>
    <row r="325" spans="1:7" x14ac:dyDescent="0.2">
      <c r="A325" s="58">
        <f>MAX(A$11:A324)+1</f>
        <v>208</v>
      </c>
      <c r="B325" s="47"/>
      <c r="C325" s="61" t="s">
        <v>224</v>
      </c>
      <c r="D325" s="440" t="s">
        <v>154</v>
      </c>
      <c r="E325" s="295">
        <v>1892</v>
      </c>
      <c r="F325" s="347"/>
      <c r="G325" s="313" t="str">
        <f t="shared" si="41"/>
        <v/>
      </c>
    </row>
    <row r="326" spans="1:7" x14ac:dyDescent="0.2">
      <c r="A326" s="58">
        <f>MAX(A$11:A325)+1</f>
        <v>209</v>
      </c>
      <c r="B326" s="47"/>
      <c r="C326" s="61" t="s">
        <v>225</v>
      </c>
      <c r="D326" s="440" t="s">
        <v>154</v>
      </c>
      <c r="E326" s="295">
        <v>705</v>
      </c>
      <c r="F326" s="347"/>
      <c r="G326" s="313" t="str">
        <f t="shared" si="41"/>
        <v/>
      </c>
    </row>
    <row r="327" spans="1:7" x14ac:dyDescent="0.2">
      <c r="A327" s="58">
        <f>MAX(A$11:A326)+1</f>
        <v>210</v>
      </c>
      <c r="B327" s="47"/>
      <c r="C327" s="61" t="s">
        <v>226</v>
      </c>
      <c r="D327" s="440" t="s">
        <v>154</v>
      </c>
      <c r="E327" s="295">
        <v>590</v>
      </c>
      <c r="F327" s="348"/>
      <c r="G327" s="313" t="str">
        <f t="shared" si="41"/>
        <v/>
      </c>
    </row>
    <row r="328" spans="1:7" x14ac:dyDescent="0.2">
      <c r="A328" s="58">
        <f>MAX(A$11:A327)+1</f>
        <v>211</v>
      </c>
      <c r="B328" s="47"/>
      <c r="C328" s="61" t="s">
        <v>227</v>
      </c>
      <c r="D328" s="440" t="s">
        <v>154</v>
      </c>
      <c r="E328" s="295">
        <v>283</v>
      </c>
      <c r="F328" s="348"/>
      <c r="G328" s="313" t="str">
        <f t="shared" si="41"/>
        <v/>
      </c>
    </row>
    <row r="329" spans="1:7" x14ac:dyDescent="0.2">
      <c r="A329" s="58">
        <f>MAX(A$11:A328)+1</f>
        <v>212</v>
      </c>
      <c r="B329" s="47"/>
      <c r="C329" s="61" t="s">
        <v>228</v>
      </c>
      <c r="D329" s="440" t="s">
        <v>185</v>
      </c>
      <c r="E329" s="295">
        <v>245</v>
      </c>
      <c r="F329" s="333"/>
      <c r="G329" s="313" t="str">
        <f t="shared" si="41"/>
        <v/>
      </c>
    </row>
    <row r="330" spans="1:7" x14ac:dyDescent="0.2">
      <c r="A330" s="58">
        <f>MAX(A$11:A329)+1</f>
        <v>213</v>
      </c>
      <c r="B330" s="47"/>
      <c r="C330" s="61" t="s">
        <v>211</v>
      </c>
      <c r="D330" s="440" t="s">
        <v>185</v>
      </c>
      <c r="E330" s="295">
        <v>101</v>
      </c>
      <c r="F330" s="333"/>
      <c r="G330" s="313" t="str">
        <f t="shared" si="41"/>
        <v/>
      </c>
    </row>
    <row r="331" spans="1:7" x14ac:dyDescent="0.2">
      <c r="A331" s="58">
        <f>MAX(A$11:A330)+1</f>
        <v>214</v>
      </c>
      <c r="B331" s="47"/>
      <c r="C331" s="61" t="s">
        <v>229</v>
      </c>
      <c r="D331" s="440" t="s">
        <v>185</v>
      </c>
      <c r="E331" s="295">
        <v>21</v>
      </c>
      <c r="F331" s="333"/>
      <c r="G331" s="313" t="str">
        <f t="shared" si="41"/>
        <v/>
      </c>
    </row>
    <row r="332" spans="1:7" x14ac:dyDescent="0.2">
      <c r="A332" s="58">
        <f>MAX(A$11:A331)+1</f>
        <v>215</v>
      </c>
      <c r="B332" s="47"/>
      <c r="C332" s="61" t="s">
        <v>230</v>
      </c>
      <c r="D332" s="440" t="s">
        <v>185</v>
      </c>
      <c r="E332" s="295">
        <v>15</v>
      </c>
      <c r="F332" s="333"/>
      <c r="G332" s="313" t="str">
        <f t="shared" si="41"/>
        <v/>
      </c>
    </row>
    <row r="333" spans="1:7" x14ac:dyDescent="0.2">
      <c r="A333" s="58">
        <f>MAX(A$11:A332)+1</f>
        <v>216</v>
      </c>
      <c r="B333" s="47"/>
      <c r="C333" s="61" t="s">
        <v>231</v>
      </c>
      <c r="D333" s="440" t="s">
        <v>185</v>
      </c>
      <c r="E333" s="295">
        <v>5</v>
      </c>
      <c r="F333" s="333"/>
      <c r="G333" s="313" t="str">
        <f t="shared" si="41"/>
        <v/>
      </c>
    </row>
    <row r="334" spans="1:7" x14ac:dyDescent="0.2">
      <c r="A334" s="58">
        <f>MAX(A$11:A333)+1</f>
        <v>217</v>
      </c>
      <c r="B334" s="47"/>
      <c r="C334" s="61" t="s">
        <v>232</v>
      </c>
      <c r="D334" s="440" t="s">
        <v>185</v>
      </c>
      <c r="E334" s="295">
        <v>1</v>
      </c>
      <c r="F334" s="333"/>
      <c r="G334" s="313" t="str">
        <f t="shared" si="41"/>
        <v/>
      </c>
    </row>
    <row r="335" spans="1:7" x14ac:dyDescent="0.2">
      <c r="A335" s="58">
        <f>MAX(A$11:A334)+1</f>
        <v>218</v>
      </c>
      <c r="B335" s="47"/>
      <c r="C335" s="61" t="s">
        <v>233</v>
      </c>
      <c r="D335" s="440" t="s">
        <v>185</v>
      </c>
      <c r="E335" s="295">
        <v>20</v>
      </c>
      <c r="F335" s="337"/>
      <c r="G335" s="313" t="str">
        <f t="shared" si="41"/>
        <v/>
      </c>
    </row>
    <row r="336" spans="1:7" x14ac:dyDescent="0.2">
      <c r="A336" s="58">
        <f>MAX(A$11:A335)+1</f>
        <v>219</v>
      </c>
      <c r="B336" s="47"/>
      <c r="C336" s="61" t="s">
        <v>234</v>
      </c>
      <c r="D336" s="440" t="s">
        <v>185</v>
      </c>
      <c r="E336" s="295">
        <v>1</v>
      </c>
      <c r="F336" s="337"/>
      <c r="G336" s="313" t="str">
        <f t="shared" si="41"/>
        <v/>
      </c>
    </row>
    <row r="337" spans="1:7" x14ac:dyDescent="0.2">
      <c r="A337" s="58">
        <f>MAX(A$11:A336)+1</f>
        <v>220</v>
      </c>
      <c r="B337" s="47"/>
      <c r="C337" s="61" t="s">
        <v>235</v>
      </c>
      <c r="D337" s="440" t="s">
        <v>185</v>
      </c>
      <c r="E337" s="295">
        <v>4</v>
      </c>
      <c r="F337" s="337"/>
      <c r="G337" s="313" t="str">
        <f t="shared" si="41"/>
        <v/>
      </c>
    </row>
    <row r="338" spans="1:7" x14ac:dyDescent="0.2">
      <c r="A338" s="58">
        <f>MAX(A$11:A337)+1</f>
        <v>221</v>
      </c>
      <c r="B338" s="47"/>
      <c r="C338" s="61" t="s">
        <v>236</v>
      </c>
      <c r="D338" s="440" t="s">
        <v>185</v>
      </c>
      <c r="E338" s="295">
        <v>8</v>
      </c>
      <c r="F338" s="337"/>
      <c r="G338" s="313" t="str">
        <f t="shared" si="41"/>
        <v/>
      </c>
    </row>
    <row r="339" spans="1:7" x14ac:dyDescent="0.2">
      <c r="A339" s="58">
        <f>MAX(A$11:A338)+1</f>
        <v>222</v>
      </c>
      <c r="B339" s="47"/>
      <c r="C339" s="61" t="s">
        <v>237</v>
      </c>
      <c r="D339" s="440" t="s">
        <v>185</v>
      </c>
      <c r="E339" s="295">
        <v>2</v>
      </c>
      <c r="F339" s="337"/>
      <c r="G339" s="313" t="str">
        <f t="shared" si="41"/>
        <v/>
      </c>
    </row>
    <row r="340" spans="1:7" x14ac:dyDescent="0.2">
      <c r="A340" s="58">
        <f>MAX(A$11:A339)+1</f>
        <v>223</v>
      </c>
      <c r="B340" s="47"/>
      <c r="C340" s="61" t="s">
        <v>238</v>
      </c>
      <c r="D340" s="440" t="s">
        <v>185</v>
      </c>
      <c r="E340" s="295">
        <v>1</v>
      </c>
      <c r="F340" s="337"/>
      <c r="G340" s="313" t="str">
        <f t="shared" si="41"/>
        <v/>
      </c>
    </row>
    <row r="341" spans="1:7" x14ac:dyDescent="0.2">
      <c r="A341" s="58">
        <f>MAX(A$11:A340)+1</f>
        <v>224</v>
      </c>
      <c r="B341" s="47"/>
      <c r="C341" s="61" t="s">
        <v>239</v>
      </c>
      <c r="D341" s="440" t="s">
        <v>185</v>
      </c>
      <c r="E341" s="295">
        <v>1</v>
      </c>
      <c r="F341" s="337"/>
      <c r="G341" s="313" t="str">
        <f t="shared" si="41"/>
        <v/>
      </c>
    </row>
    <row r="342" spans="1:7" ht="25.5" x14ac:dyDescent="0.2">
      <c r="A342" s="58">
        <f>MAX(A$11:A341)+1</f>
        <v>225</v>
      </c>
      <c r="B342" s="440" t="s">
        <v>450</v>
      </c>
      <c r="C342" s="113" t="s">
        <v>451</v>
      </c>
      <c r="D342" s="440" t="s">
        <v>476</v>
      </c>
      <c r="E342" s="295">
        <v>1</v>
      </c>
      <c r="F342" s="337"/>
      <c r="G342" s="313" t="str">
        <f t="shared" si="41"/>
        <v/>
      </c>
    </row>
    <row r="343" spans="1:7" x14ac:dyDescent="0.2">
      <c r="A343" s="58">
        <f>MAX(A$11:A342)+1</f>
        <v>226</v>
      </c>
      <c r="B343" s="47"/>
      <c r="C343" s="61" t="s">
        <v>240</v>
      </c>
      <c r="D343" s="440" t="s">
        <v>185</v>
      </c>
      <c r="E343" s="295">
        <v>22</v>
      </c>
      <c r="F343" s="337"/>
      <c r="G343" s="313" t="str">
        <f t="shared" si="41"/>
        <v/>
      </c>
    </row>
    <row r="344" spans="1:7" x14ac:dyDescent="0.2">
      <c r="A344" s="58">
        <f>MAX(A$11:A343)+1</f>
        <v>227</v>
      </c>
      <c r="B344" s="47"/>
      <c r="C344" s="61" t="s">
        <v>241</v>
      </c>
      <c r="D344" s="440" t="s">
        <v>185</v>
      </c>
      <c r="E344" s="295">
        <v>15</v>
      </c>
      <c r="F344" s="337"/>
      <c r="G344" s="313" t="str">
        <f t="shared" si="41"/>
        <v/>
      </c>
    </row>
    <row r="345" spans="1:7" x14ac:dyDescent="0.2">
      <c r="A345" s="58">
        <f>MAX(A$11:A344)+1</f>
        <v>228</v>
      </c>
      <c r="B345" s="47"/>
      <c r="C345" s="61" t="s">
        <v>242</v>
      </c>
      <c r="D345" s="440" t="s">
        <v>185</v>
      </c>
      <c r="E345" s="295">
        <v>1</v>
      </c>
      <c r="F345" s="337"/>
      <c r="G345" s="313" t="str">
        <f t="shared" si="41"/>
        <v/>
      </c>
    </row>
    <row r="346" spans="1:7" x14ac:dyDescent="0.2">
      <c r="A346" s="58">
        <f>MAX(A$11:A345)+1</f>
        <v>229</v>
      </c>
      <c r="B346" s="47"/>
      <c r="C346" s="61" t="s">
        <v>243</v>
      </c>
      <c r="D346" s="440" t="s">
        <v>185</v>
      </c>
      <c r="E346" s="295">
        <v>1</v>
      </c>
      <c r="F346" s="337"/>
      <c r="G346" s="313" t="str">
        <f t="shared" si="41"/>
        <v/>
      </c>
    </row>
    <row r="347" spans="1:7" x14ac:dyDescent="0.2">
      <c r="A347" s="58">
        <f>MAX(A$11:A346)+1</f>
        <v>230</v>
      </c>
      <c r="B347" s="47"/>
      <c r="C347" s="61" t="s">
        <v>244</v>
      </c>
      <c r="D347" s="440" t="s">
        <v>185</v>
      </c>
      <c r="E347" s="295">
        <v>2</v>
      </c>
      <c r="F347" s="337"/>
      <c r="G347" s="313" t="str">
        <f t="shared" si="41"/>
        <v/>
      </c>
    </row>
    <row r="348" spans="1:7" x14ac:dyDescent="0.2">
      <c r="A348" s="58">
        <f>MAX(A$11:A347)+1</f>
        <v>231</v>
      </c>
      <c r="B348" s="47"/>
      <c r="C348" s="61" t="s">
        <v>245</v>
      </c>
      <c r="D348" s="440" t="s">
        <v>185</v>
      </c>
      <c r="E348" s="295">
        <v>1</v>
      </c>
      <c r="F348" s="337"/>
      <c r="G348" s="313" t="str">
        <f t="shared" si="41"/>
        <v/>
      </c>
    </row>
    <row r="349" spans="1:7" x14ac:dyDescent="0.2">
      <c r="A349" s="58">
        <f>MAX(A$11:A348)+1</f>
        <v>232</v>
      </c>
      <c r="B349" s="440"/>
      <c r="C349" s="61" t="s">
        <v>246</v>
      </c>
      <c r="D349" s="440" t="s">
        <v>154</v>
      </c>
      <c r="E349" s="295">
        <f>257</f>
        <v>257</v>
      </c>
      <c r="F349" s="337"/>
      <c r="G349" s="313" t="str">
        <f t="shared" si="41"/>
        <v/>
      </c>
    </row>
    <row r="350" spans="1:7" x14ac:dyDescent="0.2">
      <c r="A350" s="68"/>
      <c r="B350" s="62"/>
      <c r="C350" s="88"/>
      <c r="D350" s="88"/>
      <c r="E350" s="89" t="s">
        <v>247</v>
      </c>
      <c r="F350" s="338"/>
      <c r="G350" s="450">
        <f>SUM(G324:G349)</f>
        <v>0</v>
      </c>
    </row>
    <row r="351" spans="1:7" x14ac:dyDescent="0.2">
      <c r="A351" s="57"/>
      <c r="B351" s="440" t="s">
        <v>248</v>
      </c>
      <c r="C351" s="90"/>
      <c r="D351" s="91" t="s">
        <v>389</v>
      </c>
      <c r="E351" s="92"/>
      <c r="F351" s="349"/>
      <c r="G351" s="349"/>
    </row>
    <row r="352" spans="1:7" x14ac:dyDescent="0.2">
      <c r="A352" s="58">
        <f>MAX(A$11:A351)+1</f>
        <v>233</v>
      </c>
      <c r="B352" s="93"/>
      <c r="C352" s="94" t="s">
        <v>249</v>
      </c>
      <c r="D352" s="93" t="s">
        <v>154</v>
      </c>
      <c r="E352" s="295">
        <v>41</v>
      </c>
      <c r="F352" s="337"/>
      <c r="G352" s="313" t="str">
        <f t="shared" ref="G352:G354" si="42">IF(F352&lt;&gt;"",ROUND(F352*E352,2),"")</f>
        <v/>
      </c>
    </row>
    <row r="353" spans="1:7" x14ac:dyDescent="0.2">
      <c r="A353" s="58">
        <f>MAX(A$11:A352)+1</f>
        <v>234</v>
      </c>
      <c r="B353" s="95"/>
      <c r="C353" s="96" t="s">
        <v>250</v>
      </c>
      <c r="D353" s="440" t="s">
        <v>154</v>
      </c>
      <c r="E353" s="295">
        <v>9.5</v>
      </c>
      <c r="F353" s="337"/>
      <c r="G353" s="313" t="str">
        <f t="shared" si="42"/>
        <v/>
      </c>
    </row>
    <row r="354" spans="1:7" x14ac:dyDescent="0.2">
      <c r="A354" s="58">
        <f>MAX(A$11:A353)+1</f>
        <v>235</v>
      </c>
      <c r="B354" s="93"/>
      <c r="C354" s="97" t="s">
        <v>251</v>
      </c>
      <c r="D354" s="93" t="s">
        <v>154</v>
      </c>
      <c r="E354" s="295">
        <v>40</v>
      </c>
      <c r="F354" s="337"/>
      <c r="G354" s="313" t="str">
        <f t="shared" si="42"/>
        <v/>
      </c>
    </row>
    <row r="355" spans="1:7" x14ac:dyDescent="0.2">
      <c r="A355" s="68"/>
      <c r="B355" s="62"/>
      <c r="C355" s="62"/>
      <c r="D355" s="98"/>
      <c r="E355" s="99" t="s">
        <v>252</v>
      </c>
      <c r="F355" s="338"/>
      <c r="G355" s="451">
        <f>SUM(G352:G354)</f>
        <v>0</v>
      </c>
    </row>
    <row r="356" spans="1:7" x14ac:dyDescent="0.2">
      <c r="A356" s="103"/>
      <c r="B356" s="100"/>
      <c r="C356" s="100"/>
      <c r="D356" s="100"/>
      <c r="E356" s="101"/>
      <c r="F356" s="176" t="s">
        <v>381</v>
      </c>
      <c r="G356" s="452">
        <f>G355+G321+G313+G303+G294+G350</f>
        <v>0</v>
      </c>
    </row>
    <row r="357" spans="1:7" ht="18.75" x14ac:dyDescent="0.3">
      <c r="A357" s="102"/>
      <c r="B357" s="229"/>
      <c r="C357" s="229"/>
      <c r="D357" s="229" t="s">
        <v>390</v>
      </c>
      <c r="E357" s="230"/>
      <c r="F357" s="261"/>
      <c r="G357" s="231"/>
    </row>
    <row r="358" spans="1:7" x14ac:dyDescent="0.2">
      <c r="A358" s="104"/>
      <c r="B358" s="232"/>
      <c r="C358" s="232"/>
      <c r="D358" s="233" t="s">
        <v>391</v>
      </c>
      <c r="E358" s="234"/>
      <c r="F358" s="235"/>
      <c r="G358" s="236"/>
    </row>
    <row r="359" spans="1:7" x14ac:dyDescent="0.2">
      <c r="A359" s="503" t="s">
        <v>176</v>
      </c>
      <c r="B359" s="504" t="s">
        <v>253</v>
      </c>
      <c r="C359" s="505" t="s">
        <v>254</v>
      </c>
      <c r="D359" s="505" t="s">
        <v>3</v>
      </c>
      <c r="E359" s="505"/>
      <c r="F359" s="493" t="s">
        <v>424</v>
      </c>
      <c r="G359" s="493" t="s">
        <v>407</v>
      </c>
    </row>
    <row r="360" spans="1:7" x14ac:dyDescent="0.2">
      <c r="A360" s="503"/>
      <c r="B360" s="504"/>
      <c r="C360" s="505"/>
      <c r="D360" s="505" t="s">
        <v>5</v>
      </c>
      <c r="E360" s="507" t="s">
        <v>150</v>
      </c>
      <c r="F360" s="493"/>
      <c r="G360" s="493"/>
    </row>
    <row r="361" spans="1:7" x14ac:dyDescent="0.2">
      <c r="A361" s="503"/>
      <c r="B361" s="504"/>
      <c r="C361" s="505"/>
      <c r="D361" s="505"/>
      <c r="E361" s="507"/>
      <c r="F361" s="493"/>
      <c r="G361" s="493"/>
    </row>
    <row r="362" spans="1:7" ht="10.5" customHeight="1" x14ac:dyDescent="0.2">
      <c r="A362" s="109">
        <v>1</v>
      </c>
      <c r="B362" s="105" t="s">
        <v>353</v>
      </c>
      <c r="C362" s="106">
        <v>3</v>
      </c>
      <c r="D362" s="106">
        <v>4</v>
      </c>
      <c r="E362" s="192">
        <v>5</v>
      </c>
      <c r="F362" s="106">
        <v>6</v>
      </c>
      <c r="G362" s="192">
        <v>7</v>
      </c>
    </row>
    <row r="363" spans="1:7" x14ac:dyDescent="0.2">
      <c r="A363" s="110"/>
      <c r="B363" s="438"/>
      <c r="C363" s="107" t="s">
        <v>36</v>
      </c>
      <c r="D363" s="107"/>
      <c r="E363" s="108"/>
      <c r="F363" s="173"/>
      <c r="G363" s="133"/>
    </row>
    <row r="364" spans="1:7" x14ac:dyDescent="0.2">
      <c r="A364" s="110"/>
      <c r="B364" s="438" t="s">
        <v>433</v>
      </c>
      <c r="C364" s="48" t="s">
        <v>255</v>
      </c>
      <c r="D364" s="43"/>
      <c r="E364" s="44"/>
      <c r="F364" s="133"/>
      <c r="G364" s="185"/>
    </row>
    <row r="365" spans="1:7" x14ac:dyDescent="0.2">
      <c r="A365" s="110">
        <f>MAX(A$11:A364)+1</f>
        <v>236</v>
      </c>
      <c r="B365" s="438"/>
      <c r="C365" s="69" t="s">
        <v>256</v>
      </c>
      <c r="D365" s="435" t="s">
        <v>22</v>
      </c>
      <c r="E365" s="300">
        <v>1250</v>
      </c>
      <c r="F365" s="350"/>
      <c r="G365" s="313" t="str">
        <f t="shared" ref="G365:G401" si="43">IF(F365&lt;&gt;"",ROUND(F365*E365,2),"")</f>
        <v/>
      </c>
    </row>
    <row r="366" spans="1:7" x14ac:dyDescent="0.2">
      <c r="A366" s="110">
        <f>MAX(A$11:A365)+1</f>
        <v>237</v>
      </c>
      <c r="B366" s="438"/>
      <c r="C366" s="69" t="s">
        <v>257</v>
      </c>
      <c r="D366" s="435" t="s">
        <v>22</v>
      </c>
      <c r="E366" s="300">
        <v>1250</v>
      </c>
      <c r="F366" s="350"/>
      <c r="G366" s="313" t="str">
        <f t="shared" si="43"/>
        <v/>
      </c>
    </row>
    <row r="367" spans="1:7" x14ac:dyDescent="0.2">
      <c r="A367" s="110"/>
      <c r="B367" s="438"/>
      <c r="C367" s="107" t="s">
        <v>258</v>
      </c>
      <c r="D367" s="107"/>
      <c r="E367" s="301"/>
      <c r="F367" s="321"/>
      <c r="G367" s="313" t="str">
        <f t="shared" si="43"/>
        <v/>
      </c>
    </row>
    <row r="368" spans="1:7" x14ac:dyDescent="0.2">
      <c r="A368" s="110"/>
      <c r="B368" s="438" t="s">
        <v>433</v>
      </c>
      <c r="C368" s="111" t="s">
        <v>259</v>
      </c>
      <c r="D368" s="112"/>
      <c r="E368" s="302"/>
      <c r="F368" s="351"/>
      <c r="G368" s="313" t="str">
        <f t="shared" si="43"/>
        <v/>
      </c>
    </row>
    <row r="369" spans="1:7" x14ac:dyDescent="0.2">
      <c r="A369" s="110">
        <f>MAX(A$11:A368)+1</f>
        <v>238</v>
      </c>
      <c r="B369" s="438"/>
      <c r="C369" s="113" t="s">
        <v>260</v>
      </c>
      <c r="D369" s="435" t="s">
        <v>26</v>
      </c>
      <c r="E369" s="300">
        <v>999</v>
      </c>
      <c r="F369" s="350"/>
      <c r="G369" s="313" t="str">
        <f t="shared" si="43"/>
        <v/>
      </c>
    </row>
    <row r="370" spans="1:7" x14ac:dyDescent="0.2">
      <c r="A370" s="110">
        <f>MAX(A$11:A369)+1</f>
        <v>239</v>
      </c>
      <c r="B370" s="438"/>
      <c r="C370" s="113" t="s">
        <v>261</v>
      </c>
      <c r="D370" s="435" t="s">
        <v>26</v>
      </c>
      <c r="E370" s="300">
        <v>715</v>
      </c>
      <c r="F370" s="350"/>
      <c r="G370" s="313" t="str">
        <f t="shared" si="43"/>
        <v/>
      </c>
    </row>
    <row r="371" spans="1:7" x14ac:dyDescent="0.2">
      <c r="A371" s="110">
        <f>MAX(A$11:A370)+1</f>
        <v>240</v>
      </c>
      <c r="B371" s="438"/>
      <c r="C371" s="113" t="s">
        <v>262</v>
      </c>
      <c r="D371" s="435" t="s">
        <v>26</v>
      </c>
      <c r="E371" s="300">
        <v>1225</v>
      </c>
      <c r="F371" s="350"/>
      <c r="G371" s="313" t="str">
        <f t="shared" si="43"/>
        <v/>
      </c>
    </row>
    <row r="372" spans="1:7" x14ac:dyDescent="0.2">
      <c r="A372" s="110">
        <f>MAX(A$11:A371)+1</f>
        <v>241</v>
      </c>
      <c r="B372" s="438"/>
      <c r="C372" s="113" t="s">
        <v>263</v>
      </c>
      <c r="D372" s="435" t="s">
        <v>26</v>
      </c>
      <c r="E372" s="300">
        <v>1155</v>
      </c>
      <c r="F372" s="350"/>
      <c r="G372" s="313" t="str">
        <f t="shared" si="43"/>
        <v/>
      </c>
    </row>
    <row r="373" spans="1:7" x14ac:dyDescent="0.2">
      <c r="A373" s="110">
        <f>MAX(A$11:A372)+1</f>
        <v>242</v>
      </c>
      <c r="B373" s="438"/>
      <c r="C373" s="113" t="s">
        <v>264</v>
      </c>
      <c r="D373" s="435" t="s">
        <v>26</v>
      </c>
      <c r="E373" s="300">
        <v>220</v>
      </c>
      <c r="F373" s="350"/>
      <c r="G373" s="313" t="str">
        <f t="shared" si="43"/>
        <v/>
      </c>
    </row>
    <row r="374" spans="1:7" x14ac:dyDescent="0.2">
      <c r="A374" s="110">
        <f>MAX(A$11:A373)+1</f>
        <v>243</v>
      </c>
      <c r="B374" s="438"/>
      <c r="C374" s="113" t="s">
        <v>265</v>
      </c>
      <c r="D374" s="435" t="s">
        <v>26</v>
      </c>
      <c r="E374" s="300">
        <v>1002</v>
      </c>
      <c r="F374" s="350"/>
      <c r="G374" s="313" t="str">
        <f t="shared" si="43"/>
        <v/>
      </c>
    </row>
    <row r="375" spans="1:7" x14ac:dyDescent="0.2">
      <c r="A375" s="110">
        <f>MAX(A$11:A374)+1</f>
        <v>244</v>
      </c>
      <c r="B375" s="438"/>
      <c r="C375" s="113" t="s">
        <v>266</v>
      </c>
      <c r="D375" s="435" t="s">
        <v>26</v>
      </c>
      <c r="E375" s="300">
        <v>5</v>
      </c>
      <c r="F375" s="350"/>
      <c r="G375" s="313" t="str">
        <f t="shared" si="43"/>
        <v/>
      </c>
    </row>
    <row r="376" spans="1:7" x14ac:dyDescent="0.2">
      <c r="A376" s="110">
        <f>MAX(A$11:A375)+1</f>
        <v>245</v>
      </c>
      <c r="B376" s="438"/>
      <c r="C376" s="113" t="s">
        <v>267</v>
      </c>
      <c r="D376" s="435" t="s">
        <v>185</v>
      </c>
      <c r="E376" s="300">
        <v>4</v>
      </c>
      <c r="F376" s="350"/>
      <c r="G376" s="313" t="str">
        <f t="shared" si="43"/>
        <v/>
      </c>
    </row>
    <row r="377" spans="1:7" x14ac:dyDescent="0.2">
      <c r="A377" s="110"/>
      <c r="B377" s="438" t="s">
        <v>433</v>
      </c>
      <c r="C377" s="114" t="s">
        <v>268</v>
      </c>
      <c r="D377" s="114"/>
      <c r="E377" s="303"/>
      <c r="F377" s="352"/>
      <c r="G377" s="313" t="str">
        <f t="shared" si="43"/>
        <v/>
      </c>
    </row>
    <row r="378" spans="1:7" ht="25.5" x14ac:dyDescent="0.2">
      <c r="A378" s="110">
        <f>MAX(A$11:A377)+1</f>
        <v>246</v>
      </c>
      <c r="B378" s="438"/>
      <c r="C378" s="113" t="s">
        <v>269</v>
      </c>
      <c r="D378" s="435" t="s">
        <v>185</v>
      </c>
      <c r="E378" s="300">
        <v>2</v>
      </c>
      <c r="F378" s="350"/>
      <c r="G378" s="313" t="str">
        <f t="shared" si="43"/>
        <v/>
      </c>
    </row>
    <row r="379" spans="1:7" ht="25.5" x14ac:dyDescent="0.2">
      <c r="A379" s="110">
        <f>MAX(A$11:A378)+1</f>
        <v>247</v>
      </c>
      <c r="B379" s="438"/>
      <c r="C379" s="113" t="s">
        <v>270</v>
      </c>
      <c r="D379" s="435" t="s">
        <v>185</v>
      </c>
      <c r="E379" s="300">
        <v>11</v>
      </c>
      <c r="F379" s="350"/>
      <c r="G379" s="313" t="str">
        <f t="shared" si="43"/>
        <v/>
      </c>
    </row>
    <row r="380" spans="1:7" x14ac:dyDescent="0.2">
      <c r="A380" s="110"/>
      <c r="B380" s="115" t="s">
        <v>443</v>
      </c>
      <c r="C380" s="114" t="s">
        <v>271</v>
      </c>
      <c r="D380" s="114"/>
      <c r="E380" s="303"/>
      <c r="F380" s="352"/>
      <c r="G380" s="313" t="str">
        <f t="shared" si="43"/>
        <v/>
      </c>
    </row>
    <row r="381" spans="1:7" x14ac:dyDescent="0.2">
      <c r="A381" s="110">
        <f>MAX(A$11:A380)+1</f>
        <v>248</v>
      </c>
      <c r="B381" s="438"/>
      <c r="C381" s="113" t="s">
        <v>272</v>
      </c>
      <c r="D381" s="435" t="s">
        <v>26</v>
      </c>
      <c r="E381" s="300">
        <v>75</v>
      </c>
      <c r="F381" s="350"/>
      <c r="G381" s="313" t="str">
        <f t="shared" si="43"/>
        <v/>
      </c>
    </row>
    <row r="382" spans="1:7" x14ac:dyDescent="0.2">
      <c r="A382" s="110">
        <f>MAX(A$11:A381)+1</f>
        <v>249</v>
      </c>
      <c r="B382" s="438"/>
      <c r="C382" s="113" t="s">
        <v>273</v>
      </c>
      <c r="D382" s="435" t="s">
        <v>26</v>
      </c>
      <c r="E382" s="300">
        <v>493</v>
      </c>
      <c r="F382" s="350"/>
      <c r="G382" s="313" t="str">
        <f t="shared" si="43"/>
        <v/>
      </c>
    </row>
    <row r="383" spans="1:7" x14ac:dyDescent="0.2">
      <c r="A383" s="110">
        <f>MAX(A$11:A382)+1</f>
        <v>250</v>
      </c>
      <c r="B383" s="438"/>
      <c r="C383" s="113" t="s">
        <v>274</v>
      </c>
      <c r="D383" s="435" t="s">
        <v>185</v>
      </c>
      <c r="E383" s="300">
        <v>3</v>
      </c>
      <c r="F383" s="350"/>
      <c r="G383" s="313" t="str">
        <f t="shared" si="43"/>
        <v/>
      </c>
    </row>
    <row r="384" spans="1:7" x14ac:dyDescent="0.2">
      <c r="A384" s="110">
        <f>MAX(A$11:A383)+1</f>
        <v>251</v>
      </c>
      <c r="B384" s="438"/>
      <c r="C384" s="113" t="s">
        <v>275</v>
      </c>
      <c r="D384" s="435" t="s">
        <v>185</v>
      </c>
      <c r="E384" s="300">
        <v>1</v>
      </c>
      <c r="F384" s="350"/>
      <c r="G384" s="313" t="str">
        <f t="shared" si="43"/>
        <v/>
      </c>
    </row>
    <row r="385" spans="1:7" x14ac:dyDescent="0.2">
      <c r="A385" s="110">
        <f>MAX(A$11:A384)+1</f>
        <v>252</v>
      </c>
      <c r="B385" s="438"/>
      <c r="C385" s="113" t="s">
        <v>276</v>
      </c>
      <c r="D385" s="435" t="s">
        <v>185</v>
      </c>
      <c r="E385" s="300">
        <v>15</v>
      </c>
      <c r="F385" s="350"/>
      <c r="G385" s="313" t="str">
        <f t="shared" si="43"/>
        <v/>
      </c>
    </row>
    <row r="386" spans="1:7" x14ac:dyDescent="0.2">
      <c r="A386" s="110"/>
      <c r="B386" s="438" t="s">
        <v>433</v>
      </c>
      <c r="C386" s="114" t="s">
        <v>277</v>
      </c>
      <c r="D386" s="114"/>
      <c r="E386" s="303"/>
      <c r="F386" s="352"/>
      <c r="G386" s="313" t="str">
        <f t="shared" si="43"/>
        <v/>
      </c>
    </row>
    <row r="387" spans="1:7" x14ac:dyDescent="0.2">
      <c r="A387" s="110">
        <f>MAX(A$11:A386)+1</f>
        <v>253</v>
      </c>
      <c r="B387" s="438"/>
      <c r="C387" s="113" t="s">
        <v>278</v>
      </c>
      <c r="D387" s="435" t="s">
        <v>185</v>
      </c>
      <c r="E387" s="300">
        <v>6</v>
      </c>
      <c r="F387" s="350"/>
      <c r="G387" s="313" t="str">
        <f t="shared" si="43"/>
        <v/>
      </c>
    </row>
    <row r="388" spans="1:7" x14ac:dyDescent="0.2">
      <c r="A388" s="110">
        <f>MAX(A$11:A387)+1</f>
        <v>254</v>
      </c>
      <c r="B388" s="438"/>
      <c r="C388" s="113" t="s">
        <v>279</v>
      </c>
      <c r="D388" s="435" t="s">
        <v>185</v>
      </c>
      <c r="E388" s="300">
        <v>6</v>
      </c>
      <c r="F388" s="350"/>
      <c r="G388" s="313" t="str">
        <f t="shared" si="43"/>
        <v/>
      </c>
    </row>
    <row r="389" spans="1:7" x14ac:dyDescent="0.2">
      <c r="A389" s="110"/>
      <c r="B389" s="438" t="s">
        <v>433</v>
      </c>
      <c r="C389" s="114" t="s">
        <v>280</v>
      </c>
      <c r="D389" s="114"/>
      <c r="E389" s="303"/>
      <c r="F389" s="352"/>
      <c r="G389" s="313" t="str">
        <f t="shared" si="43"/>
        <v/>
      </c>
    </row>
    <row r="390" spans="1:7" x14ac:dyDescent="0.2">
      <c r="A390" s="110">
        <f>MAX(A$11:A389)+1</f>
        <v>255</v>
      </c>
      <c r="B390" s="438"/>
      <c r="C390" s="113" t="s">
        <v>281</v>
      </c>
      <c r="D390" s="435" t="s">
        <v>185</v>
      </c>
      <c r="E390" s="300">
        <v>8</v>
      </c>
      <c r="F390" s="350"/>
      <c r="G390" s="313" t="str">
        <f t="shared" si="43"/>
        <v/>
      </c>
    </row>
    <row r="391" spans="1:7" x14ac:dyDescent="0.2">
      <c r="A391" s="110">
        <f>MAX(A$11:A390)+1</f>
        <v>256</v>
      </c>
      <c r="B391" s="438"/>
      <c r="C391" s="113" t="s">
        <v>282</v>
      </c>
      <c r="D391" s="435" t="s">
        <v>185</v>
      </c>
      <c r="E391" s="300">
        <v>12</v>
      </c>
      <c r="F391" s="350"/>
      <c r="G391" s="313" t="str">
        <f t="shared" si="43"/>
        <v/>
      </c>
    </row>
    <row r="392" spans="1:7" x14ac:dyDescent="0.2">
      <c r="A392" s="110"/>
      <c r="B392" s="438" t="s">
        <v>433</v>
      </c>
      <c r="C392" s="114" t="s">
        <v>283</v>
      </c>
      <c r="D392" s="114"/>
      <c r="E392" s="303"/>
      <c r="F392" s="352"/>
      <c r="G392" s="313" t="str">
        <f t="shared" si="43"/>
        <v/>
      </c>
    </row>
    <row r="393" spans="1:7" x14ac:dyDescent="0.2">
      <c r="A393" s="110">
        <f>MAX(A$11:A392)+1</f>
        <v>257</v>
      </c>
      <c r="B393" s="438"/>
      <c r="C393" s="113" t="s">
        <v>284</v>
      </c>
      <c r="D393" s="435" t="s">
        <v>185</v>
      </c>
      <c r="E393" s="300">
        <v>1</v>
      </c>
      <c r="F393" s="350"/>
      <c r="G393" s="313" t="str">
        <f t="shared" si="43"/>
        <v/>
      </c>
    </row>
    <row r="394" spans="1:7" x14ac:dyDescent="0.2">
      <c r="A394" s="110">
        <f>MAX(A$11:A393)+1</f>
        <v>258</v>
      </c>
      <c r="B394" s="438"/>
      <c r="C394" s="113" t="s">
        <v>285</v>
      </c>
      <c r="D394" s="435" t="s">
        <v>185</v>
      </c>
      <c r="E394" s="300">
        <v>1</v>
      </c>
      <c r="F394" s="350"/>
      <c r="G394" s="313" t="str">
        <f t="shared" si="43"/>
        <v/>
      </c>
    </row>
    <row r="395" spans="1:7" ht="25.5" x14ac:dyDescent="0.2">
      <c r="A395" s="110"/>
      <c r="B395" s="438" t="s">
        <v>444</v>
      </c>
      <c r="C395" s="114" t="s">
        <v>286</v>
      </c>
      <c r="D395" s="114"/>
      <c r="E395" s="303"/>
      <c r="F395" s="352"/>
      <c r="G395" s="313" t="str">
        <f t="shared" si="43"/>
        <v/>
      </c>
    </row>
    <row r="396" spans="1:7" x14ac:dyDescent="0.2">
      <c r="A396" s="110">
        <f>MAX(A$11:A395)+1</f>
        <v>259</v>
      </c>
      <c r="B396" s="438"/>
      <c r="C396" s="113" t="s">
        <v>287</v>
      </c>
      <c r="D396" s="435" t="s">
        <v>185</v>
      </c>
      <c r="E396" s="300">
        <v>2</v>
      </c>
      <c r="F396" s="350"/>
      <c r="G396" s="313" t="str">
        <f t="shared" si="43"/>
        <v/>
      </c>
    </row>
    <row r="397" spans="1:7" x14ac:dyDescent="0.2">
      <c r="A397" s="110">
        <f>MAX(A$11:A396)+1</f>
        <v>260</v>
      </c>
      <c r="B397" s="438"/>
      <c r="C397" s="113" t="s">
        <v>288</v>
      </c>
      <c r="D397" s="435" t="s">
        <v>185</v>
      </c>
      <c r="E397" s="300">
        <v>28</v>
      </c>
      <c r="F397" s="350"/>
      <c r="G397" s="313" t="str">
        <f t="shared" si="43"/>
        <v/>
      </c>
    </row>
    <row r="398" spans="1:7" x14ac:dyDescent="0.2">
      <c r="A398" s="110">
        <f>MAX(A$11:A397)+1</f>
        <v>261</v>
      </c>
      <c r="B398" s="438"/>
      <c r="C398" s="113" t="s">
        <v>289</v>
      </c>
      <c r="D398" s="435" t="s">
        <v>26</v>
      </c>
      <c r="E398" s="300">
        <v>560</v>
      </c>
      <c r="F398" s="350"/>
      <c r="G398" s="313" t="str">
        <f t="shared" si="43"/>
        <v/>
      </c>
    </row>
    <row r="399" spans="1:7" x14ac:dyDescent="0.2">
      <c r="A399" s="110">
        <f>MAX(A$11:A398)+1</f>
        <v>262</v>
      </c>
      <c r="B399" s="438"/>
      <c r="C399" s="113" t="s">
        <v>290</v>
      </c>
      <c r="D399" s="435" t="s">
        <v>26</v>
      </c>
      <c r="E399" s="300">
        <v>560</v>
      </c>
      <c r="F399" s="350"/>
      <c r="G399" s="313" t="str">
        <f t="shared" si="43"/>
        <v/>
      </c>
    </row>
    <row r="400" spans="1:7" x14ac:dyDescent="0.2">
      <c r="A400" s="110">
        <f>MAX(A$11:A399)+1</f>
        <v>263</v>
      </c>
      <c r="B400" s="438"/>
      <c r="C400" s="113" t="s">
        <v>291</v>
      </c>
      <c r="D400" s="435" t="s">
        <v>26</v>
      </c>
      <c r="E400" s="300">
        <v>1130</v>
      </c>
      <c r="F400" s="350"/>
      <c r="G400" s="313" t="str">
        <f t="shared" si="43"/>
        <v/>
      </c>
    </row>
    <row r="401" spans="1:7" x14ac:dyDescent="0.2">
      <c r="A401" s="110">
        <f>MAX(A$11:A400)+1</f>
        <v>264</v>
      </c>
      <c r="B401" s="438"/>
      <c r="C401" s="113" t="s">
        <v>292</v>
      </c>
      <c r="D401" s="435" t="s">
        <v>185</v>
      </c>
      <c r="E401" s="300">
        <v>2</v>
      </c>
      <c r="F401" s="350"/>
      <c r="G401" s="313" t="str">
        <f t="shared" si="43"/>
        <v/>
      </c>
    </row>
    <row r="402" spans="1:7" ht="13.5" x14ac:dyDescent="0.2">
      <c r="A402" s="116"/>
      <c r="B402" s="107"/>
      <c r="C402" s="107"/>
      <c r="D402" s="107"/>
      <c r="E402" s="108"/>
      <c r="F402" s="177" t="s">
        <v>393</v>
      </c>
      <c r="G402" s="453">
        <f>SUM(G365:G401)</f>
        <v>0</v>
      </c>
    </row>
    <row r="403" spans="1:7" x14ac:dyDescent="0.2">
      <c r="A403" s="117"/>
      <c r="B403" s="237"/>
      <c r="C403" s="237"/>
      <c r="D403" s="233" t="s">
        <v>392</v>
      </c>
      <c r="E403" s="238"/>
      <c r="F403" s="239"/>
      <c r="G403" s="220"/>
    </row>
    <row r="404" spans="1:7" x14ac:dyDescent="0.2">
      <c r="A404" s="503" t="s">
        <v>176</v>
      </c>
      <c r="B404" s="504" t="s">
        <v>253</v>
      </c>
      <c r="C404" s="505" t="s">
        <v>254</v>
      </c>
      <c r="D404" s="505" t="s">
        <v>3</v>
      </c>
      <c r="E404" s="505"/>
      <c r="F404" s="493" t="s">
        <v>424</v>
      </c>
      <c r="G404" s="493" t="s">
        <v>407</v>
      </c>
    </row>
    <row r="405" spans="1:7" x14ac:dyDescent="0.2">
      <c r="A405" s="503"/>
      <c r="B405" s="504"/>
      <c r="C405" s="505"/>
      <c r="D405" s="505" t="s">
        <v>5</v>
      </c>
      <c r="E405" s="507" t="s">
        <v>150</v>
      </c>
      <c r="F405" s="493"/>
      <c r="G405" s="493"/>
    </row>
    <row r="406" spans="1:7" x14ac:dyDescent="0.2">
      <c r="A406" s="503"/>
      <c r="B406" s="504"/>
      <c r="C406" s="505"/>
      <c r="D406" s="505"/>
      <c r="E406" s="507"/>
      <c r="F406" s="493"/>
      <c r="G406" s="493"/>
    </row>
    <row r="407" spans="1:7" ht="10.5" customHeight="1" x14ac:dyDescent="0.2">
      <c r="A407" s="109">
        <v>1</v>
      </c>
      <c r="B407" s="105" t="s">
        <v>353</v>
      </c>
      <c r="C407" s="106">
        <v>3</v>
      </c>
      <c r="D407" s="106">
        <v>4</v>
      </c>
      <c r="E407" s="106">
        <v>5</v>
      </c>
      <c r="F407" s="106">
        <v>6</v>
      </c>
      <c r="G407" s="106">
        <v>7</v>
      </c>
    </row>
    <row r="408" spans="1:7" x14ac:dyDescent="0.2">
      <c r="A408" s="118"/>
      <c r="B408" s="438"/>
      <c r="C408" s="43" t="s">
        <v>36</v>
      </c>
      <c r="D408" s="43"/>
      <c r="E408" s="44"/>
      <c r="F408" s="178"/>
      <c r="G408" s="133"/>
    </row>
    <row r="409" spans="1:7" x14ac:dyDescent="0.2">
      <c r="A409" s="118"/>
      <c r="B409" s="438" t="s">
        <v>434</v>
      </c>
      <c r="C409" s="107" t="s">
        <v>255</v>
      </c>
      <c r="D409" s="107"/>
      <c r="E409" s="108"/>
      <c r="F409" s="173"/>
      <c r="G409" s="188"/>
    </row>
    <row r="410" spans="1:7" x14ac:dyDescent="0.2">
      <c r="A410" s="118">
        <f>MAX(A$11:A409)+1</f>
        <v>265</v>
      </c>
      <c r="B410" s="438"/>
      <c r="C410" s="69" t="s">
        <v>256</v>
      </c>
      <c r="D410" s="435" t="s">
        <v>22</v>
      </c>
      <c r="E410" s="300">
        <v>1620</v>
      </c>
      <c r="F410" s="318"/>
      <c r="G410" s="313" t="str">
        <f t="shared" ref="G410:G443" si="44">IF(F410&lt;&gt;"",ROUND(F410*E410,2),"")</f>
        <v/>
      </c>
    </row>
    <row r="411" spans="1:7" x14ac:dyDescent="0.2">
      <c r="A411" s="118">
        <f>MAX(A$11:A410)+1</f>
        <v>266</v>
      </c>
      <c r="B411" s="438"/>
      <c r="C411" s="69" t="s">
        <v>257</v>
      </c>
      <c r="D411" s="435" t="s">
        <v>22</v>
      </c>
      <c r="E411" s="300">
        <v>1620</v>
      </c>
      <c r="F411" s="318"/>
      <c r="G411" s="313" t="str">
        <f t="shared" si="44"/>
        <v/>
      </c>
    </row>
    <row r="412" spans="1:7" x14ac:dyDescent="0.2">
      <c r="A412" s="118"/>
      <c r="B412" s="438"/>
      <c r="C412" s="107" t="s">
        <v>293</v>
      </c>
      <c r="D412" s="107"/>
      <c r="E412" s="301"/>
      <c r="F412" s="320"/>
      <c r="G412" s="313" t="str">
        <f t="shared" si="44"/>
        <v/>
      </c>
    </row>
    <row r="413" spans="1:7" x14ac:dyDescent="0.2">
      <c r="A413" s="118"/>
      <c r="B413" s="438" t="s">
        <v>434</v>
      </c>
      <c r="C413" s="48" t="s">
        <v>294</v>
      </c>
      <c r="D413" s="43"/>
      <c r="E413" s="304"/>
      <c r="F413" s="354"/>
      <c r="G413" s="313" t="str">
        <f t="shared" si="44"/>
        <v/>
      </c>
    </row>
    <row r="414" spans="1:7" x14ac:dyDescent="0.2">
      <c r="A414" s="118">
        <f>MAX(A$11:A413)+1</f>
        <v>267</v>
      </c>
      <c r="B414" s="438"/>
      <c r="C414" s="113" t="s">
        <v>261</v>
      </c>
      <c r="D414" s="435" t="s">
        <v>26</v>
      </c>
      <c r="E414" s="300">
        <v>5763</v>
      </c>
      <c r="F414" s="318"/>
      <c r="G414" s="313" t="str">
        <f t="shared" si="44"/>
        <v/>
      </c>
    </row>
    <row r="415" spans="1:7" x14ac:dyDescent="0.2">
      <c r="A415" s="118">
        <f>MAX(A$11:A414)+1</f>
        <v>268</v>
      </c>
      <c r="B415" s="438"/>
      <c r="C415" s="113" t="s">
        <v>295</v>
      </c>
      <c r="D415" s="435" t="s">
        <v>26</v>
      </c>
      <c r="E415" s="300">
        <v>158</v>
      </c>
      <c r="F415" s="318"/>
      <c r="G415" s="313" t="str">
        <f t="shared" si="44"/>
        <v/>
      </c>
    </row>
    <row r="416" spans="1:7" x14ac:dyDescent="0.2">
      <c r="A416" s="118">
        <f>MAX(A$11:A415)+1</f>
        <v>269</v>
      </c>
      <c r="B416" s="438"/>
      <c r="C416" s="113" t="s">
        <v>296</v>
      </c>
      <c r="D416" s="435" t="s">
        <v>26</v>
      </c>
      <c r="E416" s="300">
        <v>6706</v>
      </c>
      <c r="F416" s="318"/>
      <c r="G416" s="313" t="str">
        <f t="shared" si="44"/>
        <v/>
      </c>
    </row>
    <row r="417" spans="1:7" x14ac:dyDescent="0.2">
      <c r="A417" s="118">
        <f>MAX(A$11:A416)+1</f>
        <v>270</v>
      </c>
      <c r="B417" s="438"/>
      <c r="C417" s="113" t="s">
        <v>267</v>
      </c>
      <c r="D417" s="435" t="s">
        <v>185</v>
      </c>
      <c r="E417" s="300">
        <v>52</v>
      </c>
      <c r="F417" s="318"/>
      <c r="G417" s="313" t="str">
        <f t="shared" si="44"/>
        <v/>
      </c>
    </row>
    <row r="418" spans="1:7" x14ac:dyDescent="0.2">
      <c r="A418" s="120"/>
      <c r="B418" s="119" t="s">
        <v>434</v>
      </c>
      <c r="C418" s="107" t="s">
        <v>297</v>
      </c>
      <c r="D418" s="107"/>
      <c r="E418" s="301"/>
      <c r="F418" s="320"/>
      <c r="G418" s="313" t="str">
        <f t="shared" si="44"/>
        <v/>
      </c>
    </row>
    <row r="419" spans="1:7" ht="25.5" x14ac:dyDescent="0.2">
      <c r="A419" s="118">
        <f>MAX(A$11:A418)+1</f>
        <v>271</v>
      </c>
      <c r="B419" s="438"/>
      <c r="C419" s="113" t="s">
        <v>366</v>
      </c>
      <c r="D419" s="435" t="s">
        <v>185</v>
      </c>
      <c r="E419" s="300">
        <v>3</v>
      </c>
      <c r="F419" s="318"/>
      <c r="G419" s="313" t="str">
        <f t="shared" si="44"/>
        <v/>
      </c>
    </row>
    <row r="420" spans="1:7" ht="38.25" x14ac:dyDescent="0.2">
      <c r="A420" s="118">
        <f>MAX(A$11:A419)+1</f>
        <v>272</v>
      </c>
      <c r="B420" s="438"/>
      <c r="C420" s="113" t="s">
        <v>368</v>
      </c>
      <c r="D420" s="435" t="s">
        <v>185</v>
      </c>
      <c r="E420" s="300">
        <v>71</v>
      </c>
      <c r="F420" s="318"/>
      <c r="G420" s="313" t="str">
        <f t="shared" si="44"/>
        <v/>
      </c>
    </row>
    <row r="421" spans="1:7" ht="38.25" x14ac:dyDescent="0.2">
      <c r="A421" s="118">
        <f>MAX(A$11:A420)+1</f>
        <v>273</v>
      </c>
      <c r="B421" s="438"/>
      <c r="C421" s="113" t="s">
        <v>367</v>
      </c>
      <c r="D421" s="435" t="s">
        <v>185</v>
      </c>
      <c r="E421" s="300">
        <v>48</v>
      </c>
      <c r="F421" s="318"/>
      <c r="G421" s="313" t="str">
        <f t="shared" si="44"/>
        <v/>
      </c>
    </row>
    <row r="422" spans="1:7" ht="38.25" x14ac:dyDescent="0.2">
      <c r="A422" s="118">
        <f>MAX(A$11:A421)+1</f>
        <v>274</v>
      </c>
      <c r="B422" s="438"/>
      <c r="C422" s="113" t="s">
        <v>369</v>
      </c>
      <c r="D422" s="435" t="s">
        <v>185</v>
      </c>
      <c r="E422" s="300">
        <v>36</v>
      </c>
      <c r="F422" s="318"/>
      <c r="G422" s="313" t="str">
        <f t="shared" si="44"/>
        <v/>
      </c>
    </row>
    <row r="423" spans="1:7" ht="51" x14ac:dyDescent="0.2">
      <c r="A423" s="118">
        <f>MAX(A$11:A422)+1</f>
        <v>275</v>
      </c>
      <c r="B423" s="438"/>
      <c r="C423" s="113" t="s">
        <v>457</v>
      </c>
      <c r="D423" s="435" t="s">
        <v>185</v>
      </c>
      <c r="E423" s="300">
        <v>7</v>
      </c>
      <c r="F423" s="353"/>
      <c r="G423" s="313" t="str">
        <f t="shared" si="44"/>
        <v/>
      </c>
    </row>
    <row r="424" spans="1:7" ht="63.75" x14ac:dyDescent="0.2">
      <c r="A424" s="118">
        <f>MAX(A$11:A423)+1</f>
        <v>276</v>
      </c>
      <c r="B424" s="438"/>
      <c r="C424" s="113" t="s">
        <v>458</v>
      </c>
      <c r="D424" s="435" t="s">
        <v>185</v>
      </c>
      <c r="E424" s="300">
        <v>1</v>
      </c>
      <c r="F424" s="353"/>
      <c r="G424" s="313" t="str">
        <f t="shared" si="44"/>
        <v/>
      </c>
    </row>
    <row r="425" spans="1:7" x14ac:dyDescent="0.2">
      <c r="A425" s="118"/>
      <c r="B425" s="438" t="s">
        <v>434</v>
      </c>
      <c r="C425" s="107" t="s">
        <v>298</v>
      </c>
      <c r="D425" s="107"/>
      <c r="E425" s="301"/>
      <c r="F425" s="331"/>
      <c r="G425" s="313" t="str">
        <f t="shared" si="44"/>
        <v/>
      </c>
    </row>
    <row r="426" spans="1:7" x14ac:dyDescent="0.2">
      <c r="A426" s="118">
        <f>MAX(A$11:A425)+1</f>
        <v>277</v>
      </c>
      <c r="B426" s="438"/>
      <c r="C426" s="113" t="s">
        <v>299</v>
      </c>
      <c r="D426" s="435" t="s">
        <v>185</v>
      </c>
      <c r="E426" s="300">
        <v>3</v>
      </c>
      <c r="F426" s="318"/>
      <c r="G426" s="313" t="str">
        <f t="shared" si="44"/>
        <v/>
      </c>
    </row>
    <row r="427" spans="1:7" ht="25.5" x14ac:dyDescent="0.2">
      <c r="A427" s="118">
        <f>MAX(A$11:A426)+1</f>
        <v>278</v>
      </c>
      <c r="B427" s="438"/>
      <c r="C427" s="113" t="s">
        <v>300</v>
      </c>
      <c r="D427" s="435" t="s">
        <v>185</v>
      </c>
      <c r="E427" s="300">
        <v>16</v>
      </c>
      <c r="F427" s="318"/>
      <c r="G427" s="313" t="str">
        <f t="shared" si="44"/>
        <v/>
      </c>
    </row>
    <row r="428" spans="1:7" x14ac:dyDescent="0.2">
      <c r="A428" s="118">
        <f>MAX(A$11:A427)+1</f>
        <v>279</v>
      </c>
      <c r="B428" s="438"/>
      <c r="C428" s="113" t="s">
        <v>301</v>
      </c>
      <c r="D428" s="435" t="s">
        <v>185</v>
      </c>
      <c r="E428" s="300">
        <v>121</v>
      </c>
      <c r="F428" s="318"/>
      <c r="G428" s="313" t="str">
        <f t="shared" si="44"/>
        <v/>
      </c>
    </row>
    <row r="429" spans="1:7" x14ac:dyDescent="0.2">
      <c r="A429" s="118">
        <f>MAX(A$11:A428)+1</f>
        <v>280</v>
      </c>
      <c r="B429" s="438"/>
      <c r="C429" s="113" t="s">
        <v>302</v>
      </c>
      <c r="D429" s="435" t="s">
        <v>185</v>
      </c>
      <c r="E429" s="300">
        <v>38</v>
      </c>
      <c r="F429" s="318"/>
      <c r="G429" s="313" t="str">
        <f t="shared" si="44"/>
        <v/>
      </c>
    </row>
    <row r="430" spans="1:7" x14ac:dyDescent="0.2">
      <c r="A430" s="118"/>
      <c r="B430" s="438" t="s">
        <v>434</v>
      </c>
      <c r="C430" s="107" t="s">
        <v>303</v>
      </c>
      <c r="D430" s="107"/>
      <c r="E430" s="301"/>
      <c r="F430" s="320"/>
      <c r="G430" s="313" t="str">
        <f t="shared" si="44"/>
        <v/>
      </c>
    </row>
    <row r="431" spans="1:7" x14ac:dyDescent="0.2">
      <c r="A431" s="118">
        <f>MAX(A$11:A430)+1</f>
        <v>281</v>
      </c>
      <c r="B431" s="438"/>
      <c r="C431" s="113" t="s">
        <v>304</v>
      </c>
      <c r="D431" s="435" t="s">
        <v>185</v>
      </c>
      <c r="E431" s="300">
        <v>4</v>
      </c>
      <c r="F431" s="318"/>
      <c r="G431" s="313" t="str">
        <f t="shared" si="44"/>
        <v/>
      </c>
    </row>
    <row r="432" spans="1:7" x14ac:dyDescent="0.2">
      <c r="A432" s="118">
        <f>MAX(A$11:A431)+1</f>
        <v>282</v>
      </c>
      <c r="B432" s="438"/>
      <c r="C432" s="113" t="s">
        <v>305</v>
      </c>
      <c r="D432" s="435" t="s">
        <v>185</v>
      </c>
      <c r="E432" s="300">
        <v>4</v>
      </c>
      <c r="F432" s="318"/>
      <c r="G432" s="313" t="str">
        <f t="shared" si="44"/>
        <v/>
      </c>
    </row>
    <row r="433" spans="1:7" x14ac:dyDescent="0.2">
      <c r="A433" s="118"/>
      <c r="B433" s="438" t="s">
        <v>434</v>
      </c>
      <c r="C433" s="107" t="s">
        <v>280</v>
      </c>
      <c r="D433" s="107"/>
      <c r="E433" s="301"/>
      <c r="F433" s="320"/>
      <c r="G433" s="313" t="str">
        <f t="shared" si="44"/>
        <v/>
      </c>
    </row>
    <row r="434" spans="1:7" x14ac:dyDescent="0.2">
      <c r="A434" s="118">
        <f>MAX(A$11:A433)+1</f>
        <v>283</v>
      </c>
      <c r="B434" s="438"/>
      <c r="C434" s="113" t="s">
        <v>281</v>
      </c>
      <c r="D434" s="435" t="s">
        <v>185</v>
      </c>
      <c r="E434" s="300">
        <v>285</v>
      </c>
      <c r="F434" s="318"/>
      <c r="G434" s="313" t="str">
        <f t="shared" si="44"/>
        <v/>
      </c>
    </row>
    <row r="435" spans="1:7" x14ac:dyDescent="0.2">
      <c r="A435" s="118">
        <f>MAX(A$11:A434)+1</f>
        <v>284</v>
      </c>
      <c r="B435" s="438"/>
      <c r="C435" s="113" t="s">
        <v>282</v>
      </c>
      <c r="D435" s="435" t="s">
        <v>185</v>
      </c>
      <c r="E435" s="300">
        <v>52</v>
      </c>
      <c r="F435" s="318"/>
      <c r="G435" s="313" t="str">
        <f t="shared" si="44"/>
        <v/>
      </c>
    </row>
    <row r="436" spans="1:7" x14ac:dyDescent="0.2">
      <c r="A436" s="118"/>
      <c r="B436" s="438" t="s">
        <v>434</v>
      </c>
      <c r="C436" s="107" t="s">
        <v>283</v>
      </c>
      <c r="D436" s="107"/>
      <c r="E436" s="301"/>
      <c r="F436" s="320"/>
      <c r="G436" s="313" t="str">
        <f t="shared" si="44"/>
        <v/>
      </c>
    </row>
    <row r="437" spans="1:7" x14ac:dyDescent="0.2">
      <c r="A437" s="118">
        <f>MAX(A$11:A436)+1</f>
        <v>285</v>
      </c>
      <c r="B437" s="438"/>
      <c r="C437" s="113" t="s">
        <v>284</v>
      </c>
      <c r="D437" s="435" t="s">
        <v>185</v>
      </c>
      <c r="E437" s="300">
        <v>1</v>
      </c>
      <c r="F437" s="318"/>
      <c r="G437" s="313" t="str">
        <f t="shared" si="44"/>
        <v/>
      </c>
    </row>
    <row r="438" spans="1:7" x14ac:dyDescent="0.2">
      <c r="A438" s="118">
        <f>MAX(A$11:A437)+1</f>
        <v>286</v>
      </c>
      <c r="B438" s="438"/>
      <c r="C438" s="113" t="s">
        <v>285</v>
      </c>
      <c r="D438" s="435" t="s">
        <v>185</v>
      </c>
      <c r="E438" s="300">
        <v>1</v>
      </c>
      <c r="F438" s="318"/>
      <c r="G438" s="313" t="str">
        <f t="shared" si="44"/>
        <v/>
      </c>
    </row>
    <row r="439" spans="1:7" x14ac:dyDescent="0.2">
      <c r="A439" s="118"/>
      <c r="B439" s="438" t="s">
        <v>434</v>
      </c>
      <c r="C439" s="107" t="s">
        <v>286</v>
      </c>
      <c r="D439" s="107"/>
      <c r="E439" s="301"/>
      <c r="F439" s="320"/>
      <c r="G439" s="313" t="str">
        <f t="shared" si="44"/>
        <v/>
      </c>
    </row>
    <row r="440" spans="1:7" x14ac:dyDescent="0.2">
      <c r="A440" s="118">
        <f>MAX(A$11:A439)+1</f>
        <v>287</v>
      </c>
      <c r="B440" s="438"/>
      <c r="C440" s="113" t="s">
        <v>306</v>
      </c>
      <c r="D440" s="435" t="s">
        <v>185</v>
      </c>
      <c r="E440" s="300">
        <v>28</v>
      </c>
      <c r="F440" s="318"/>
      <c r="G440" s="313" t="str">
        <f t="shared" si="44"/>
        <v/>
      </c>
    </row>
    <row r="441" spans="1:7" x14ac:dyDescent="0.2">
      <c r="A441" s="118">
        <f>MAX(A$11:A440)+1</f>
        <v>288</v>
      </c>
      <c r="B441" s="438"/>
      <c r="C441" s="113" t="s">
        <v>307</v>
      </c>
      <c r="D441" s="435" t="s">
        <v>185</v>
      </c>
      <c r="E441" s="300">
        <v>23</v>
      </c>
      <c r="F441" s="318"/>
      <c r="G441" s="313" t="str">
        <f t="shared" si="44"/>
        <v/>
      </c>
    </row>
    <row r="442" spans="1:7" x14ac:dyDescent="0.2">
      <c r="A442" s="118">
        <f>MAX(A$11:A441)+1</f>
        <v>289</v>
      </c>
      <c r="B442" s="438"/>
      <c r="C442" s="113" t="s">
        <v>308</v>
      </c>
      <c r="D442" s="435" t="s">
        <v>185</v>
      </c>
      <c r="E442" s="300">
        <v>1</v>
      </c>
      <c r="F442" s="318"/>
      <c r="G442" s="313" t="str">
        <f t="shared" si="44"/>
        <v/>
      </c>
    </row>
    <row r="443" spans="1:7" ht="25.5" x14ac:dyDescent="0.2">
      <c r="A443" s="118">
        <f>MAX(A$11:A442)+1</f>
        <v>290</v>
      </c>
      <c r="B443" s="438"/>
      <c r="C443" s="113" t="s">
        <v>309</v>
      </c>
      <c r="D443" s="435" t="s">
        <v>185</v>
      </c>
      <c r="E443" s="300">
        <v>1</v>
      </c>
      <c r="F443" s="318"/>
      <c r="G443" s="313" t="str">
        <f t="shared" si="44"/>
        <v/>
      </c>
    </row>
    <row r="444" spans="1:7" ht="13.5" x14ac:dyDescent="0.2">
      <c r="A444" s="121"/>
      <c r="B444" s="43"/>
      <c r="C444" s="43"/>
      <c r="D444" s="43"/>
      <c r="E444" s="44"/>
      <c r="F444" s="179" t="s">
        <v>394</v>
      </c>
      <c r="G444" s="454">
        <f>SUM(G410:G443)</f>
        <v>0</v>
      </c>
    </row>
    <row r="445" spans="1:7" x14ac:dyDescent="0.2">
      <c r="A445" s="117"/>
      <c r="B445" s="237"/>
      <c r="C445" s="237"/>
      <c r="D445" s="233" t="s">
        <v>395</v>
      </c>
      <c r="E445" s="238"/>
      <c r="F445" s="239"/>
      <c r="G445" s="220"/>
    </row>
    <row r="446" spans="1:7" x14ac:dyDescent="0.2">
      <c r="A446" s="513" t="s">
        <v>176</v>
      </c>
      <c r="B446" s="514" t="s">
        <v>310</v>
      </c>
      <c r="C446" s="515" t="s">
        <v>311</v>
      </c>
      <c r="D446" s="514" t="s">
        <v>3</v>
      </c>
      <c r="E446" s="514"/>
      <c r="F446" s="519" t="s">
        <v>643</v>
      </c>
      <c r="G446" s="516" t="s">
        <v>644</v>
      </c>
    </row>
    <row r="447" spans="1:7" x14ac:dyDescent="0.2">
      <c r="A447" s="513"/>
      <c r="B447" s="514"/>
      <c r="C447" s="515"/>
      <c r="D447" s="440" t="s">
        <v>5</v>
      </c>
      <c r="E447" s="8" t="s">
        <v>150</v>
      </c>
      <c r="F447" s="520"/>
      <c r="G447" s="517"/>
    </row>
    <row r="448" spans="1:7" ht="9" customHeight="1" x14ac:dyDescent="0.2">
      <c r="A448" s="127">
        <v>1</v>
      </c>
      <c r="B448" s="122">
        <v>2</v>
      </c>
      <c r="C448" s="123" t="s">
        <v>151</v>
      </c>
      <c r="D448" s="122">
        <v>4</v>
      </c>
      <c r="E448" s="122">
        <v>5</v>
      </c>
      <c r="F448" s="122">
        <v>6</v>
      </c>
      <c r="G448" s="122">
        <v>7</v>
      </c>
    </row>
    <row r="449" spans="1:7" x14ac:dyDescent="0.2">
      <c r="A449" s="129"/>
      <c r="B449" s="69" t="s">
        <v>312</v>
      </c>
      <c r="C449" s="124" t="s">
        <v>313</v>
      </c>
      <c r="D449" s="125"/>
      <c r="E449" s="126"/>
      <c r="F449" s="180"/>
      <c r="G449" s="187"/>
    </row>
    <row r="450" spans="1:7" x14ac:dyDescent="0.2">
      <c r="A450" s="118">
        <f>MAX(A$11:A449)+1</f>
        <v>291</v>
      </c>
      <c r="B450" s="440"/>
      <c r="C450" s="128" t="s">
        <v>314</v>
      </c>
      <c r="D450" s="435" t="s">
        <v>28</v>
      </c>
      <c r="E450" s="300">
        <v>1</v>
      </c>
      <c r="F450" s="350"/>
      <c r="G450" s="313" t="str">
        <f t="shared" ref="G450:G460" si="45">IF(F450&lt;&gt;"",ROUND(F450*E450,2),"")</f>
        <v/>
      </c>
    </row>
    <row r="451" spans="1:7" x14ac:dyDescent="0.2">
      <c r="A451" s="118">
        <f>MAX(A$11:A450)+1</f>
        <v>292</v>
      </c>
      <c r="B451" s="440"/>
      <c r="C451" s="128" t="s">
        <v>315</v>
      </c>
      <c r="D451" s="435" t="s">
        <v>28</v>
      </c>
      <c r="E451" s="300">
        <v>2</v>
      </c>
      <c r="F451" s="350"/>
      <c r="G451" s="313" t="str">
        <f t="shared" si="45"/>
        <v/>
      </c>
    </row>
    <row r="452" spans="1:7" x14ac:dyDescent="0.2">
      <c r="A452" s="118">
        <f>MAX(A$11:A451)+1</f>
        <v>293</v>
      </c>
      <c r="B452" s="440"/>
      <c r="C452" s="128" t="s">
        <v>316</v>
      </c>
      <c r="D452" s="435" t="s">
        <v>28</v>
      </c>
      <c r="E452" s="300">
        <v>2</v>
      </c>
      <c r="F452" s="350"/>
      <c r="G452" s="313" t="str">
        <f t="shared" si="45"/>
        <v/>
      </c>
    </row>
    <row r="453" spans="1:7" x14ac:dyDescent="0.2">
      <c r="A453" s="118">
        <f>MAX(A$11:A452)+1</f>
        <v>294</v>
      </c>
      <c r="B453" s="440"/>
      <c r="C453" s="128" t="s">
        <v>317</v>
      </c>
      <c r="D453" s="435" t="s">
        <v>28</v>
      </c>
      <c r="E453" s="300">
        <v>4</v>
      </c>
      <c r="F453" s="350"/>
      <c r="G453" s="313" t="str">
        <f t="shared" si="45"/>
        <v/>
      </c>
    </row>
    <row r="454" spans="1:7" ht="25.5" x14ac:dyDescent="0.2">
      <c r="A454" s="118">
        <f>MAX(A$11:A453)+1</f>
        <v>295</v>
      </c>
      <c r="B454" s="440"/>
      <c r="C454" s="113" t="s">
        <v>318</v>
      </c>
      <c r="D454" s="435" t="s">
        <v>28</v>
      </c>
      <c r="E454" s="300">
        <v>2</v>
      </c>
      <c r="F454" s="350"/>
      <c r="G454" s="313" t="str">
        <f t="shared" si="45"/>
        <v/>
      </c>
    </row>
    <row r="455" spans="1:7" x14ac:dyDescent="0.2">
      <c r="A455" s="118">
        <f>MAX(A$11:A454)+1</f>
        <v>296</v>
      </c>
      <c r="B455" s="440"/>
      <c r="C455" s="128" t="s">
        <v>319</v>
      </c>
      <c r="D455" s="435" t="s">
        <v>28</v>
      </c>
      <c r="E455" s="300">
        <v>2</v>
      </c>
      <c r="F455" s="350"/>
      <c r="G455" s="313" t="str">
        <f t="shared" si="45"/>
        <v/>
      </c>
    </row>
    <row r="456" spans="1:7" x14ac:dyDescent="0.2">
      <c r="A456" s="118">
        <f>MAX(A$11:A455)+1</f>
        <v>297</v>
      </c>
      <c r="B456" s="440"/>
      <c r="C456" s="128" t="s">
        <v>320</v>
      </c>
      <c r="D456" s="435" t="s">
        <v>154</v>
      </c>
      <c r="E456" s="300">
        <v>40</v>
      </c>
      <c r="F456" s="350"/>
      <c r="G456" s="313" t="str">
        <f t="shared" si="45"/>
        <v/>
      </c>
    </row>
    <row r="457" spans="1:7" x14ac:dyDescent="0.2">
      <c r="A457" s="118">
        <f>MAX(A$11:A456)+1</f>
        <v>298</v>
      </c>
      <c r="B457" s="440"/>
      <c r="C457" s="128" t="s">
        <v>321</v>
      </c>
      <c r="D457" s="435" t="s">
        <v>154</v>
      </c>
      <c r="E457" s="300">
        <v>20</v>
      </c>
      <c r="F457" s="350"/>
      <c r="G457" s="313" t="str">
        <f t="shared" si="45"/>
        <v/>
      </c>
    </row>
    <row r="458" spans="1:7" x14ac:dyDescent="0.2">
      <c r="A458" s="118">
        <f>MAX(A$11:A457)+1</f>
        <v>299</v>
      </c>
      <c r="B458" s="440"/>
      <c r="C458" s="128" t="s">
        <v>322</v>
      </c>
      <c r="D458" s="435" t="s">
        <v>154</v>
      </c>
      <c r="E458" s="300">
        <v>40</v>
      </c>
      <c r="F458" s="350"/>
      <c r="G458" s="313" t="str">
        <f t="shared" si="45"/>
        <v/>
      </c>
    </row>
    <row r="459" spans="1:7" x14ac:dyDescent="0.2">
      <c r="A459" s="118">
        <f>MAX(A$11:A458)+1</f>
        <v>300</v>
      </c>
      <c r="B459" s="440"/>
      <c r="C459" s="128" t="s">
        <v>323</v>
      </c>
      <c r="D459" s="435" t="s">
        <v>28</v>
      </c>
      <c r="E459" s="300">
        <v>2</v>
      </c>
      <c r="F459" s="350"/>
      <c r="G459" s="313" t="str">
        <f t="shared" si="45"/>
        <v/>
      </c>
    </row>
    <row r="460" spans="1:7" x14ac:dyDescent="0.2">
      <c r="A460" s="118">
        <f>MAX(A$11:A459)+1</f>
        <v>301</v>
      </c>
      <c r="B460" s="440"/>
      <c r="C460" s="128" t="s">
        <v>324</v>
      </c>
      <c r="D460" s="435" t="s">
        <v>325</v>
      </c>
      <c r="E460" s="300">
        <v>2</v>
      </c>
      <c r="F460" s="350"/>
      <c r="G460" s="313" t="str">
        <f t="shared" si="45"/>
        <v/>
      </c>
    </row>
    <row r="461" spans="1:7" ht="13.5" x14ac:dyDescent="0.2">
      <c r="A461" s="121"/>
      <c r="B461" s="43"/>
      <c r="C461" s="43"/>
      <c r="D461" s="43"/>
      <c r="E461" s="44"/>
      <c r="F461" s="172" t="s">
        <v>396</v>
      </c>
      <c r="G461" s="455">
        <f>SUM(G450:G460)</f>
        <v>0</v>
      </c>
    </row>
    <row r="462" spans="1:7" x14ac:dyDescent="0.2">
      <c r="A462" s="121"/>
      <c r="B462" s="131"/>
      <c r="C462" s="131"/>
      <c r="D462" s="131"/>
      <c r="E462" s="132"/>
      <c r="F462" s="181" t="s">
        <v>397</v>
      </c>
      <c r="G462" s="446">
        <f>G461+G444+G402</f>
        <v>0</v>
      </c>
    </row>
    <row r="463" spans="1:7" ht="19.5" x14ac:dyDescent="0.3">
      <c r="A463" s="287"/>
      <c r="B463" s="290"/>
      <c r="C463" s="290"/>
      <c r="D463" s="291" t="s">
        <v>398</v>
      </c>
      <c r="E463" s="292"/>
      <c r="F463" s="293"/>
      <c r="G463" s="294"/>
    </row>
    <row r="464" spans="1:7" x14ac:dyDescent="0.2">
      <c r="A464" s="518" t="s">
        <v>176</v>
      </c>
      <c r="B464" s="504" t="s">
        <v>253</v>
      </c>
      <c r="C464" s="505" t="s">
        <v>254</v>
      </c>
      <c r="D464" s="505" t="s">
        <v>3</v>
      </c>
      <c r="E464" s="505"/>
      <c r="F464" s="493" t="s">
        <v>424</v>
      </c>
      <c r="G464" s="493" t="s">
        <v>407</v>
      </c>
    </row>
    <row r="465" spans="1:8" x14ac:dyDescent="0.2">
      <c r="A465" s="518"/>
      <c r="B465" s="504"/>
      <c r="C465" s="505"/>
      <c r="D465" s="505" t="s">
        <v>5</v>
      </c>
      <c r="E465" s="507" t="s">
        <v>150</v>
      </c>
      <c r="F465" s="493"/>
      <c r="G465" s="493"/>
      <c r="H465" s="130"/>
    </row>
    <row r="466" spans="1:8" x14ac:dyDescent="0.2">
      <c r="A466" s="518"/>
      <c r="B466" s="504"/>
      <c r="C466" s="505"/>
      <c r="D466" s="505"/>
      <c r="E466" s="507"/>
      <c r="F466" s="493"/>
      <c r="G466" s="493"/>
      <c r="H466" s="130"/>
    </row>
    <row r="467" spans="1:8" ht="8.25" customHeight="1" x14ac:dyDescent="0.2">
      <c r="A467" s="288">
        <v>1</v>
      </c>
      <c r="B467" s="105" t="s">
        <v>353</v>
      </c>
      <c r="C467" s="106">
        <v>3</v>
      </c>
      <c r="D467" s="106">
        <v>4</v>
      </c>
      <c r="E467" s="106">
        <v>5</v>
      </c>
      <c r="F467" s="106">
        <v>6</v>
      </c>
      <c r="G467" s="106">
        <v>7</v>
      </c>
    </row>
    <row r="468" spans="1:8" x14ac:dyDescent="0.2">
      <c r="A468" s="289"/>
      <c r="B468" s="134" t="s">
        <v>326</v>
      </c>
      <c r="C468" s="135"/>
      <c r="D468" s="134"/>
      <c r="E468" s="136"/>
      <c r="F468" s="182"/>
      <c r="G468" s="182"/>
    </row>
    <row r="469" spans="1:8" x14ac:dyDescent="0.2">
      <c r="A469" s="289">
        <f>MAX(A$11:A467)+1</f>
        <v>302</v>
      </c>
      <c r="B469" s="134"/>
      <c r="C469" s="135" t="s">
        <v>327</v>
      </c>
      <c r="D469" s="134" t="s">
        <v>154</v>
      </c>
      <c r="E469" s="305">
        <v>847</v>
      </c>
      <c r="F469" s="329"/>
      <c r="G469" s="313" t="str">
        <f t="shared" ref="G469:G474" si="46">IF(F469&lt;&gt;"",ROUND(F469*E469,2),"")</f>
        <v/>
      </c>
    </row>
    <row r="470" spans="1:8" x14ac:dyDescent="0.2">
      <c r="A470" s="289">
        <f>MAX(A$11:A469)+1</f>
        <v>303</v>
      </c>
      <c r="B470" s="134"/>
      <c r="C470" s="135" t="s">
        <v>328</v>
      </c>
      <c r="D470" s="134" t="s">
        <v>154</v>
      </c>
      <c r="E470" s="305">
        <v>9984</v>
      </c>
      <c r="F470" s="329"/>
      <c r="G470" s="313" t="str">
        <f t="shared" si="46"/>
        <v/>
      </c>
    </row>
    <row r="471" spans="1:8" x14ac:dyDescent="0.2">
      <c r="A471" s="289">
        <f>MAX(A$11:A470)+1</f>
        <v>304</v>
      </c>
      <c r="B471" s="134"/>
      <c r="C471" s="135" t="s">
        <v>329</v>
      </c>
      <c r="D471" s="134" t="s">
        <v>154</v>
      </c>
      <c r="E471" s="305">
        <v>516</v>
      </c>
      <c r="F471" s="329"/>
      <c r="G471" s="313" t="str">
        <f t="shared" si="46"/>
        <v/>
      </c>
    </row>
    <row r="472" spans="1:8" x14ac:dyDescent="0.2">
      <c r="A472" s="289">
        <f>MAX(A$11:A471)+1</f>
        <v>305</v>
      </c>
      <c r="B472" s="134"/>
      <c r="C472" s="135" t="s">
        <v>330</v>
      </c>
      <c r="D472" s="134" t="s">
        <v>154</v>
      </c>
      <c r="E472" s="305">
        <v>6</v>
      </c>
      <c r="F472" s="329"/>
      <c r="G472" s="313" t="str">
        <f t="shared" si="46"/>
        <v/>
      </c>
    </row>
    <row r="473" spans="1:8" x14ac:dyDescent="0.2">
      <c r="A473" s="289">
        <f>MAX(A$11:A472)+1</f>
        <v>306</v>
      </c>
      <c r="B473" s="134"/>
      <c r="C473" s="135" t="s">
        <v>331</v>
      </c>
      <c r="D473" s="134" t="s">
        <v>154</v>
      </c>
      <c r="E473" s="305">
        <v>600</v>
      </c>
      <c r="F473" s="329"/>
      <c r="G473" s="313" t="str">
        <f t="shared" si="46"/>
        <v/>
      </c>
    </row>
    <row r="474" spans="1:8" x14ac:dyDescent="0.2">
      <c r="A474" s="289">
        <f>MAX(A$11:A473)+1</f>
        <v>307</v>
      </c>
      <c r="B474" s="134"/>
      <c r="C474" s="135" t="s">
        <v>332</v>
      </c>
      <c r="D474" s="134" t="s">
        <v>154</v>
      </c>
      <c r="E474" s="305">
        <v>80</v>
      </c>
      <c r="F474" s="329"/>
      <c r="G474" s="313" t="str">
        <f t="shared" si="46"/>
        <v/>
      </c>
    </row>
    <row r="475" spans="1:8" x14ac:dyDescent="0.2">
      <c r="A475" s="283"/>
      <c r="B475" s="284"/>
      <c r="C475" s="284"/>
      <c r="D475" s="284"/>
      <c r="E475" s="285"/>
      <c r="F475" s="286" t="s">
        <v>399</v>
      </c>
      <c r="G475" s="456">
        <f>SUM(G469:G474)</f>
        <v>0</v>
      </c>
    </row>
    <row r="476" spans="1:8" ht="19.5" x14ac:dyDescent="0.3">
      <c r="A476" s="264"/>
      <c r="B476" s="265"/>
      <c r="C476" s="265"/>
      <c r="D476" s="266" t="s">
        <v>400</v>
      </c>
      <c r="E476" s="267"/>
      <c r="F476" s="268"/>
      <c r="G476" s="269"/>
    </row>
    <row r="477" spans="1:8" x14ac:dyDescent="0.2">
      <c r="A477" s="522" t="s">
        <v>176</v>
      </c>
      <c r="B477" s="523" t="s">
        <v>253</v>
      </c>
      <c r="C477" s="523" t="s">
        <v>254</v>
      </c>
      <c r="D477" s="523" t="s">
        <v>3</v>
      </c>
      <c r="E477" s="523"/>
      <c r="F477" s="493" t="s">
        <v>424</v>
      </c>
      <c r="G477" s="493" t="s">
        <v>407</v>
      </c>
    </row>
    <row r="478" spans="1:8" x14ac:dyDescent="0.2">
      <c r="A478" s="522"/>
      <c r="B478" s="523"/>
      <c r="C478" s="523"/>
      <c r="D478" s="523" t="s">
        <v>5</v>
      </c>
      <c r="E478" s="524" t="s">
        <v>150</v>
      </c>
      <c r="F478" s="493"/>
      <c r="G478" s="493"/>
    </row>
    <row r="479" spans="1:8" x14ac:dyDescent="0.2">
      <c r="A479" s="522"/>
      <c r="B479" s="523"/>
      <c r="C479" s="523"/>
      <c r="D479" s="523"/>
      <c r="E479" s="524"/>
      <c r="F479" s="493"/>
      <c r="G479" s="493"/>
    </row>
    <row r="480" spans="1:8" ht="9" customHeight="1" x14ac:dyDescent="0.2">
      <c r="A480" s="270">
        <v>1</v>
      </c>
      <c r="B480" s="137">
        <v>2</v>
      </c>
      <c r="C480" s="137">
        <v>3</v>
      </c>
      <c r="D480" s="137">
        <v>4</v>
      </c>
      <c r="E480" s="137">
        <v>5</v>
      </c>
      <c r="F480" s="137">
        <v>6</v>
      </c>
      <c r="G480" s="137">
        <v>7</v>
      </c>
    </row>
    <row r="481" spans="1:7" x14ac:dyDescent="0.2">
      <c r="A481" s="271"/>
      <c r="B481" s="240"/>
      <c r="C481" s="138" t="s">
        <v>7</v>
      </c>
      <c r="D481" s="139"/>
      <c r="E481" s="140"/>
      <c r="F481" s="183"/>
      <c r="G481" s="189"/>
    </row>
    <row r="482" spans="1:7" x14ac:dyDescent="0.2">
      <c r="A482" s="271"/>
      <c r="B482" s="141" t="s">
        <v>435</v>
      </c>
      <c r="C482" s="142" t="s">
        <v>333</v>
      </c>
      <c r="D482" s="143"/>
      <c r="E482" s="144"/>
      <c r="F482" s="183"/>
      <c r="G482" s="189"/>
    </row>
    <row r="483" spans="1:7" x14ac:dyDescent="0.2">
      <c r="A483" s="271">
        <f>MAX(A$11:A482)+1</f>
        <v>308</v>
      </c>
      <c r="B483" s="241"/>
      <c r="C483" s="145" t="s">
        <v>166</v>
      </c>
      <c r="D483" s="146" t="s">
        <v>32</v>
      </c>
      <c r="E483" s="306">
        <v>650</v>
      </c>
      <c r="F483" s="355"/>
      <c r="G483" s="313" t="str">
        <f t="shared" ref="G483:G484" si="47">IF(F483&lt;&gt;"",ROUND(F483*E483,2),"")</f>
        <v/>
      </c>
    </row>
    <row r="484" spans="1:7" x14ac:dyDescent="0.2">
      <c r="A484" s="271">
        <f>MAX(A$11:A483)+1</f>
        <v>309</v>
      </c>
      <c r="B484" s="241"/>
      <c r="C484" s="145" t="s">
        <v>418</v>
      </c>
      <c r="D484" s="146" t="s">
        <v>32</v>
      </c>
      <c r="E484" s="306">
        <v>650</v>
      </c>
      <c r="F484" s="355"/>
      <c r="G484" s="313" t="str">
        <f t="shared" si="47"/>
        <v/>
      </c>
    </row>
    <row r="485" spans="1:7" x14ac:dyDescent="0.2">
      <c r="A485" s="272"/>
      <c r="B485" s="242"/>
      <c r="C485" s="147"/>
      <c r="D485" s="148"/>
      <c r="E485" s="149" t="s">
        <v>401</v>
      </c>
      <c r="F485" s="356"/>
      <c r="G485" s="457">
        <f>SUM(G483:G484)</f>
        <v>0</v>
      </c>
    </row>
    <row r="486" spans="1:7" x14ac:dyDescent="0.2">
      <c r="A486" s="273"/>
      <c r="B486" s="241"/>
      <c r="C486" s="150" t="s">
        <v>334</v>
      </c>
      <c r="D486" s="151"/>
      <c r="E486" s="152"/>
      <c r="F486" s="357"/>
      <c r="G486" s="358"/>
    </row>
    <row r="487" spans="1:7" ht="15.75" x14ac:dyDescent="0.2">
      <c r="A487" s="274"/>
      <c r="B487" s="153" t="s">
        <v>435</v>
      </c>
      <c r="C487" s="154" t="s">
        <v>335</v>
      </c>
      <c r="D487" s="155"/>
      <c r="E487" s="156"/>
      <c r="F487" s="359"/>
      <c r="G487" s="360"/>
    </row>
    <row r="488" spans="1:7" ht="25.5" x14ac:dyDescent="0.2">
      <c r="A488" s="271">
        <f>MAX(A$11:A487)+1</f>
        <v>310</v>
      </c>
      <c r="B488" s="241"/>
      <c r="C488" s="145" t="s">
        <v>419</v>
      </c>
      <c r="D488" s="436" t="s">
        <v>22</v>
      </c>
      <c r="E488" s="306">
        <v>650</v>
      </c>
      <c r="F488" s="355"/>
      <c r="G488" s="313" t="str">
        <f t="shared" ref="G488:G492" si="48">IF(F488&lt;&gt;"",ROUND(F488*E488,2),"")</f>
        <v/>
      </c>
    </row>
    <row r="489" spans="1:7" x14ac:dyDescent="0.2">
      <c r="A489" s="275"/>
      <c r="B489" s="153" t="s">
        <v>435</v>
      </c>
      <c r="C489" s="154" t="s">
        <v>336</v>
      </c>
      <c r="D489" s="155"/>
      <c r="E489" s="156"/>
      <c r="F489" s="359"/>
      <c r="G489" s="313" t="str">
        <f t="shared" si="48"/>
        <v/>
      </c>
    </row>
    <row r="490" spans="1:7" ht="51" x14ac:dyDescent="0.2">
      <c r="A490" s="271">
        <f>MAX(A$11:A489)+1</f>
        <v>311</v>
      </c>
      <c r="B490" s="157"/>
      <c r="C490" s="158" t="s">
        <v>337</v>
      </c>
      <c r="D490" s="436" t="s">
        <v>154</v>
      </c>
      <c r="E490" s="306">
        <v>2886</v>
      </c>
      <c r="F490" s="355"/>
      <c r="G490" s="313" t="str">
        <f t="shared" si="48"/>
        <v/>
      </c>
    </row>
    <row r="491" spans="1:7" ht="25.5" x14ac:dyDescent="0.2">
      <c r="A491" s="276">
        <f>MAX(A$9:A490)+1</f>
        <v>312</v>
      </c>
      <c r="B491" s="157"/>
      <c r="C491" s="158" t="s">
        <v>338</v>
      </c>
      <c r="D491" s="436" t="s">
        <v>32</v>
      </c>
      <c r="E491" s="306">
        <f>2*950</f>
        <v>1900</v>
      </c>
      <c r="F491" s="355"/>
      <c r="G491" s="313" t="str">
        <f t="shared" si="48"/>
        <v/>
      </c>
    </row>
    <row r="492" spans="1:7" ht="63.75" x14ac:dyDescent="0.2">
      <c r="A492" s="276">
        <f>MAX(A$9:A491)+1</f>
        <v>313</v>
      </c>
      <c r="B492" s="157"/>
      <c r="C492" s="158" t="s">
        <v>406</v>
      </c>
      <c r="D492" s="436" t="s">
        <v>22</v>
      </c>
      <c r="E492" s="306">
        <f>950*0.5</f>
        <v>475</v>
      </c>
      <c r="F492" s="355"/>
      <c r="G492" s="313" t="str">
        <f t="shared" si="48"/>
        <v/>
      </c>
    </row>
    <row r="493" spans="1:7" x14ac:dyDescent="0.2">
      <c r="A493" s="277"/>
      <c r="B493" s="159"/>
      <c r="C493" s="160"/>
      <c r="D493" s="161"/>
      <c r="E493" s="162" t="s">
        <v>402</v>
      </c>
      <c r="F493" s="460"/>
      <c r="G493" s="461">
        <f>SUM(G488:G492)</f>
        <v>0</v>
      </c>
    </row>
    <row r="494" spans="1:7" x14ac:dyDescent="0.2">
      <c r="A494" s="278"/>
      <c r="B494" s="279"/>
      <c r="C494" s="279"/>
      <c r="D494" s="279"/>
      <c r="E494" s="280"/>
      <c r="F494" s="459" t="s">
        <v>403</v>
      </c>
      <c r="G494" s="458">
        <f>F493+G485</f>
        <v>0</v>
      </c>
    </row>
    <row r="495" spans="1:7" ht="15.75" x14ac:dyDescent="0.2">
      <c r="A495" s="361"/>
      <c r="B495" s="361"/>
      <c r="C495" s="361"/>
      <c r="D495" s="362" t="s">
        <v>484</v>
      </c>
      <c r="E495" s="361"/>
      <c r="F495" s="363"/>
      <c r="G495" s="363"/>
    </row>
    <row r="496" spans="1:7" x14ac:dyDescent="0.2">
      <c r="A496" s="525" t="s">
        <v>176</v>
      </c>
      <c r="B496" s="526" t="s">
        <v>253</v>
      </c>
      <c r="C496" s="527" t="s">
        <v>254</v>
      </c>
      <c r="D496" s="528" t="s">
        <v>3</v>
      </c>
      <c r="E496" s="528"/>
      <c r="F496" s="521" t="s">
        <v>485</v>
      </c>
      <c r="G496" s="521" t="s">
        <v>407</v>
      </c>
    </row>
    <row r="497" spans="1:7" ht="20.25" customHeight="1" x14ac:dyDescent="0.2">
      <c r="A497" s="525"/>
      <c r="B497" s="526"/>
      <c r="C497" s="527"/>
      <c r="D497" s="439" t="s">
        <v>5</v>
      </c>
      <c r="E497" s="441" t="s">
        <v>150</v>
      </c>
      <c r="F497" s="529"/>
      <c r="G497" s="521"/>
    </row>
    <row r="498" spans="1:7" ht="8.25" customHeight="1" x14ac:dyDescent="0.2">
      <c r="A498" s="364">
        <v>1</v>
      </c>
      <c r="B498" s="106">
        <v>2</v>
      </c>
      <c r="C498" s="365">
        <v>3</v>
      </c>
      <c r="D498" s="106">
        <v>4</v>
      </c>
      <c r="E498" s="106">
        <v>5</v>
      </c>
      <c r="F498" s="106">
        <v>6</v>
      </c>
      <c r="G498" s="106">
        <v>7</v>
      </c>
    </row>
    <row r="499" spans="1:7" x14ac:dyDescent="0.2">
      <c r="A499" s="366"/>
      <c r="B499" s="441" t="s">
        <v>486</v>
      </c>
      <c r="C499" s="367" t="s">
        <v>7</v>
      </c>
      <c r="D499" s="368"/>
      <c r="E499" s="368"/>
      <c r="F499" s="369"/>
      <c r="G499" s="370"/>
    </row>
    <row r="500" spans="1:7" x14ac:dyDescent="0.2">
      <c r="A500" s="366"/>
      <c r="B500" s="441" t="s">
        <v>487</v>
      </c>
      <c r="C500" s="371" t="s">
        <v>488</v>
      </c>
      <c r="D500" s="368"/>
      <c r="E500" s="368"/>
      <c r="F500" s="369"/>
      <c r="G500" s="370"/>
    </row>
    <row r="501" spans="1:7" ht="25.5" x14ac:dyDescent="0.2">
      <c r="A501" s="366">
        <f>MAX(A$2:A500)+1</f>
        <v>314</v>
      </c>
      <c r="B501" s="441"/>
      <c r="C501" s="372" t="s">
        <v>489</v>
      </c>
      <c r="D501" s="441" t="s">
        <v>11</v>
      </c>
      <c r="E501" s="373">
        <v>0.40100000000000002</v>
      </c>
      <c r="F501" s="191"/>
      <c r="G501" s="313" t="str">
        <f t="shared" ref="G501:G535" si="49">IF(F501&lt;&gt;"",ROUND(F501*E501,2),"")</f>
        <v/>
      </c>
    </row>
    <row r="502" spans="1:7" x14ac:dyDescent="0.2">
      <c r="A502" s="366"/>
      <c r="B502" s="441" t="s">
        <v>490</v>
      </c>
      <c r="C502" s="367" t="s">
        <v>491</v>
      </c>
      <c r="D502" s="368"/>
      <c r="E502" s="368"/>
      <c r="F502" s="369"/>
      <c r="G502" s="313" t="str">
        <f t="shared" si="49"/>
        <v/>
      </c>
    </row>
    <row r="503" spans="1:7" ht="25.5" x14ac:dyDescent="0.2">
      <c r="A503" s="366">
        <f>MAX(A$2:A502)+1</f>
        <v>315</v>
      </c>
      <c r="B503" s="441"/>
      <c r="C503" s="374" t="s">
        <v>492</v>
      </c>
      <c r="D503" s="441" t="s">
        <v>22</v>
      </c>
      <c r="E503" s="375">
        <v>500.89</v>
      </c>
      <c r="F503" s="191"/>
      <c r="G503" s="313" t="str">
        <f t="shared" si="49"/>
        <v/>
      </c>
    </row>
    <row r="504" spans="1:7" ht="38.25" x14ac:dyDescent="0.2">
      <c r="A504" s="366">
        <f>MAX(A$2:A503)+1</f>
        <v>316</v>
      </c>
      <c r="B504" s="441"/>
      <c r="C504" s="374" t="s">
        <v>493</v>
      </c>
      <c r="D504" s="441" t="s">
        <v>22</v>
      </c>
      <c r="E504" s="375">
        <v>222.35</v>
      </c>
      <c r="F504" s="191"/>
      <c r="G504" s="313" t="str">
        <f t="shared" si="49"/>
        <v/>
      </c>
    </row>
    <row r="505" spans="1:7" x14ac:dyDescent="0.2">
      <c r="A505" s="366"/>
      <c r="B505" s="441" t="s">
        <v>494</v>
      </c>
      <c r="C505" s="367" t="s">
        <v>495</v>
      </c>
      <c r="D505" s="368"/>
      <c r="E505" s="368"/>
      <c r="F505" s="369"/>
      <c r="G505" s="313" t="str">
        <f t="shared" si="49"/>
        <v/>
      </c>
    </row>
    <row r="506" spans="1:7" ht="25.5" x14ac:dyDescent="0.2">
      <c r="A506" s="366">
        <f>MAX(A$2:A505)+1</f>
        <v>317</v>
      </c>
      <c r="B506" s="441"/>
      <c r="C506" s="372" t="s">
        <v>496</v>
      </c>
      <c r="D506" s="441" t="s">
        <v>32</v>
      </c>
      <c r="E506" s="375">
        <v>310.10000000000002</v>
      </c>
      <c r="F506" s="191"/>
      <c r="G506" s="313" t="str">
        <f t="shared" si="49"/>
        <v/>
      </c>
    </row>
    <row r="507" spans="1:7" x14ac:dyDescent="0.2">
      <c r="A507" s="366"/>
      <c r="B507" s="441" t="s">
        <v>497</v>
      </c>
      <c r="C507" s="367" t="s">
        <v>36</v>
      </c>
      <c r="D507" s="368"/>
      <c r="E507" s="368"/>
      <c r="F507" s="369"/>
      <c r="G507" s="313" t="str">
        <f t="shared" si="49"/>
        <v/>
      </c>
    </row>
    <row r="508" spans="1:7" x14ac:dyDescent="0.2">
      <c r="A508" s="366"/>
      <c r="B508" s="441" t="s">
        <v>498</v>
      </c>
      <c r="C508" s="371" t="s">
        <v>499</v>
      </c>
      <c r="D508" s="368"/>
      <c r="E508" s="368"/>
      <c r="F508" s="369"/>
      <c r="G508" s="313" t="str">
        <f t="shared" si="49"/>
        <v/>
      </c>
    </row>
    <row r="509" spans="1:7" ht="25.5" x14ac:dyDescent="0.2">
      <c r="A509" s="366">
        <f>MAX(A$2:A508)+1</f>
        <v>318</v>
      </c>
      <c r="B509" s="441"/>
      <c r="C509" s="372" t="s">
        <v>500</v>
      </c>
      <c r="D509" s="441" t="s">
        <v>22</v>
      </c>
      <c r="E509" s="375">
        <v>472.97</v>
      </c>
      <c r="F509" s="191"/>
      <c r="G509" s="313" t="str">
        <f t="shared" si="49"/>
        <v/>
      </c>
    </row>
    <row r="510" spans="1:7" x14ac:dyDescent="0.2">
      <c r="A510" s="366"/>
      <c r="B510" s="441" t="s">
        <v>501</v>
      </c>
      <c r="C510" s="367" t="s">
        <v>502</v>
      </c>
      <c r="D510" s="368"/>
      <c r="E510" s="368"/>
      <c r="F510" s="369"/>
      <c r="G510" s="313" t="str">
        <f t="shared" si="49"/>
        <v/>
      </c>
    </row>
    <row r="511" spans="1:7" ht="38.25" x14ac:dyDescent="0.2">
      <c r="A511" s="366">
        <f>MAX(A$2:A510)+1</f>
        <v>319</v>
      </c>
      <c r="B511" s="441"/>
      <c r="C511" s="376" t="s">
        <v>503</v>
      </c>
      <c r="D511" s="441" t="s">
        <v>22</v>
      </c>
      <c r="E511" s="375">
        <v>238.82</v>
      </c>
      <c r="F511" s="191"/>
      <c r="G511" s="313" t="str">
        <f t="shared" si="49"/>
        <v/>
      </c>
    </row>
    <row r="512" spans="1:7" x14ac:dyDescent="0.2">
      <c r="A512" s="366"/>
      <c r="B512" s="441" t="s">
        <v>504</v>
      </c>
      <c r="C512" s="367" t="s">
        <v>505</v>
      </c>
      <c r="D512" s="368"/>
      <c r="E512" s="368"/>
      <c r="F512" s="369"/>
      <c r="G512" s="313" t="str">
        <f t="shared" si="49"/>
        <v/>
      </c>
    </row>
    <row r="513" spans="1:7" x14ac:dyDescent="0.2">
      <c r="A513" s="366"/>
      <c r="B513" s="441" t="s">
        <v>506</v>
      </c>
      <c r="C513" s="367" t="s">
        <v>507</v>
      </c>
      <c r="D513" s="368"/>
      <c r="E513" s="368"/>
      <c r="F513" s="369"/>
      <c r="G513" s="313" t="str">
        <f t="shared" si="49"/>
        <v/>
      </c>
    </row>
    <row r="514" spans="1:7" x14ac:dyDescent="0.2">
      <c r="A514" s="366">
        <f>MAX(A$2:A513)+1</f>
        <v>320</v>
      </c>
      <c r="B514" s="441"/>
      <c r="C514" s="372" t="s">
        <v>508</v>
      </c>
      <c r="D514" s="441" t="s">
        <v>32</v>
      </c>
      <c r="E514" s="377">
        <v>889.4</v>
      </c>
      <c r="F514" s="191"/>
      <c r="G514" s="313" t="str">
        <f t="shared" si="49"/>
        <v/>
      </c>
    </row>
    <row r="515" spans="1:7" ht="25.5" x14ac:dyDescent="0.2">
      <c r="A515" s="366">
        <f>MAX(A$2:A514)+1</f>
        <v>321</v>
      </c>
      <c r="B515" s="441"/>
      <c r="C515" s="372" t="s">
        <v>509</v>
      </c>
      <c r="D515" s="441" t="s">
        <v>32</v>
      </c>
      <c r="E515" s="375">
        <v>2357.5300000000002</v>
      </c>
      <c r="F515" s="191"/>
      <c r="G515" s="313" t="str">
        <f t="shared" si="49"/>
        <v/>
      </c>
    </row>
    <row r="516" spans="1:7" x14ac:dyDescent="0.2">
      <c r="A516" s="366"/>
      <c r="B516" s="441" t="s">
        <v>510</v>
      </c>
      <c r="C516" s="367" t="s">
        <v>511</v>
      </c>
      <c r="D516" s="368"/>
      <c r="E516" s="368"/>
      <c r="F516" s="369"/>
      <c r="G516" s="313" t="str">
        <f t="shared" si="49"/>
        <v/>
      </c>
    </row>
    <row r="517" spans="1:7" ht="25.5" x14ac:dyDescent="0.2">
      <c r="A517" s="366">
        <f>MAX(A$2:A516)+1</f>
        <v>322</v>
      </c>
      <c r="B517" s="441"/>
      <c r="C517" s="372" t="s">
        <v>512</v>
      </c>
      <c r="D517" s="441" t="s">
        <v>32</v>
      </c>
      <c r="E517" s="375">
        <v>2357.5300000000002</v>
      </c>
      <c r="F517" s="191"/>
      <c r="G517" s="313" t="str">
        <f t="shared" si="49"/>
        <v/>
      </c>
    </row>
    <row r="518" spans="1:7" x14ac:dyDescent="0.2">
      <c r="A518" s="366"/>
      <c r="B518" s="441" t="s">
        <v>513</v>
      </c>
      <c r="C518" s="367" t="s">
        <v>514</v>
      </c>
      <c r="D518" s="368"/>
      <c r="E518" s="368"/>
      <c r="F518" s="369"/>
      <c r="G518" s="313" t="str">
        <f t="shared" si="49"/>
        <v/>
      </c>
    </row>
    <row r="519" spans="1:7" ht="25.5" x14ac:dyDescent="0.2">
      <c r="A519" s="366">
        <f>MAX(A$2:A518)+1</f>
        <v>323</v>
      </c>
      <c r="B519" s="441"/>
      <c r="C519" s="372" t="s">
        <v>515</v>
      </c>
      <c r="D519" s="441" t="s">
        <v>32</v>
      </c>
      <c r="E519" s="375">
        <v>1844.05</v>
      </c>
      <c r="F519" s="191"/>
      <c r="G519" s="313" t="str">
        <f t="shared" si="49"/>
        <v/>
      </c>
    </row>
    <row r="520" spans="1:7" x14ac:dyDescent="0.2">
      <c r="A520" s="366"/>
      <c r="B520" s="441" t="s">
        <v>516</v>
      </c>
      <c r="C520" s="371" t="s">
        <v>517</v>
      </c>
      <c r="D520" s="368"/>
      <c r="E520" s="368"/>
      <c r="F520" s="369"/>
      <c r="G520" s="313" t="str">
        <f t="shared" si="49"/>
        <v/>
      </c>
    </row>
    <row r="521" spans="1:7" ht="38.25" x14ac:dyDescent="0.2">
      <c r="A521" s="366">
        <f>MAX(A$2:A520)+1</f>
        <v>324</v>
      </c>
      <c r="B521" s="441"/>
      <c r="C521" s="372" t="s">
        <v>518</v>
      </c>
      <c r="D521" s="441" t="s">
        <v>32</v>
      </c>
      <c r="E521" s="375">
        <v>2092.77</v>
      </c>
      <c r="F521" s="191"/>
      <c r="G521" s="313" t="str">
        <f t="shared" si="49"/>
        <v/>
      </c>
    </row>
    <row r="522" spans="1:7" ht="25.5" x14ac:dyDescent="0.2">
      <c r="A522" s="366">
        <f>MAX(A$2:A521)+1</f>
        <v>325</v>
      </c>
      <c r="B522" s="441"/>
      <c r="C522" s="372" t="s">
        <v>519</v>
      </c>
      <c r="D522" s="441" t="s">
        <v>32</v>
      </c>
      <c r="E522" s="375">
        <v>2428.15</v>
      </c>
      <c r="F522" s="191"/>
      <c r="G522" s="313" t="str">
        <f t="shared" si="49"/>
        <v/>
      </c>
    </row>
    <row r="523" spans="1:7" x14ac:dyDescent="0.2">
      <c r="A523" s="366"/>
      <c r="B523" s="441" t="s">
        <v>520</v>
      </c>
      <c r="C523" s="367" t="s">
        <v>97</v>
      </c>
      <c r="D523" s="368"/>
      <c r="E523" s="368"/>
      <c r="F523" s="369"/>
      <c r="G523" s="313" t="str">
        <f t="shared" si="49"/>
        <v/>
      </c>
    </row>
    <row r="524" spans="1:7" x14ac:dyDescent="0.2">
      <c r="A524" s="366"/>
      <c r="B524" s="441" t="s">
        <v>521</v>
      </c>
      <c r="C524" s="371" t="s">
        <v>522</v>
      </c>
      <c r="D524" s="368"/>
      <c r="E524" s="368"/>
      <c r="F524" s="369"/>
      <c r="G524" s="313" t="str">
        <f t="shared" si="49"/>
        <v/>
      </c>
    </row>
    <row r="525" spans="1:7" ht="38.25" x14ac:dyDescent="0.2">
      <c r="A525" s="366">
        <f>MAX(A$2:A524)+1</f>
        <v>326</v>
      </c>
      <c r="B525" s="441"/>
      <c r="C525" s="372" t="s">
        <v>523</v>
      </c>
      <c r="D525" s="441" t="s">
        <v>32</v>
      </c>
      <c r="E525" s="377">
        <v>98</v>
      </c>
      <c r="F525" s="191"/>
      <c r="G525" s="313" t="str">
        <f t="shared" si="49"/>
        <v/>
      </c>
    </row>
    <row r="526" spans="1:7" x14ac:dyDescent="0.2">
      <c r="A526" s="366"/>
      <c r="B526" s="441" t="s">
        <v>524</v>
      </c>
      <c r="C526" s="371" t="s">
        <v>525</v>
      </c>
      <c r="D526" s="368"/>
      <c r="E526" s="368"/>
      <c r="F526" s="369"/>
      <c r="G526" s="313" t="str">
        <f t="shared" si="49"/>
        <v/>
      </c>
    </row>
    <row r="527" spans="1:7" x14ac:dyDescent="0.2">
      <c r="A527" s="366"/>
      <c r="B527" s="441" t="s">
        <v>526</v>
      </c>
      <c r="C527" s="367" t="s">
        <v>527</v>
      </c>
      <c r="D527" s="368"/>
      <c r="E527" s="368"/>
      <c r="F527" s="369"/>
      <c r="G527" s="313" t="str">
        <f t="shared" si="49"/>
        <v/>
      </c>
    </row>
    <row r="528" spans="1:7" x14ac:dyDescent="0.2">
      <c r="A528" s="366"/>
      <c r="B528" s="441"/>
      <c r="C528" s="378" t="s">
        <v>528</v>
      </c>
      <c r="D528" s="379"/>
      <c r="E528" s="379"/>
      <c r="F528" s="369"/>
      <c r="G528" s="313" t="str">
        <f t="shared" si="49"/>
        <v/>
      </c>
    </row>
    <row r="529" spans="1:7" ht="38.25" x14ac:dyDescent="0.2">
      <c r="A529" s="366">
        <f>MAX(A$2:A528)+1</f>
        <v>327</v>
      </c>
      <c r="B529" s="441"/>
      <c r="C529" s="372" t="s">
        <v>529</v>
      </c>
      <c r="D529" s="441" t="s">
        <v>28</v>
      </c>
      <c r="E529" s="380">
        <v>3</v>
      </c>
      <c r="F529" s="191"/>
      <c r="G529" s="313" t="str">
        <f t="shared" si="49"/>
        <v/>
      </c>
    </row>
    <row r="530" spans="1:7" x14ac:dyDescent="0.2">
      <c r="A530" s="366">
        <f>MAX(A$2:A529)+1</f>
        <v>328</v>
      </c>
      <c r="B530" s="441"/>
      <c r="C530" s="372" t="s">
        <v>530</v>
      </c>
      <c r="D530" s="441" t="s">
        <v>28</v>
      </c>
      <c r="E530" s="380">
        <v>1</v>
      </c>
      <c r="F530" s="191"/>
      <c r="G530" s="313" t="str">
        <f t="shared" si="49"/>
        <v/>
      </c>
    </row>
    <row r="531" spans="1:7" x14ac:dyDescent="0.2">
      <c r="A531" s="366"/>
      <c r="B531" s="441" t="s">
        <v>531</v>
      </c>
      <c r="C531" s="367" t="s">
        <v>132</v>
      </c>
      <c r="D531" s="368"/>
      <c r="E531" s="368"/>
      <c r="F531" s="369"/>
      <c r="G531" s="313" t="str">
        <f t="shared" si="49"/>
        <v/>
      </c>
    </row>
    <row r="532" spans="1:7" x14ac:dyDescent="0.2">
      <c r="A532" s="366">
        <f>MAX(A$2:A531)+1</f>
        <v>329</v>
      </c>
      <c r="B532" s="441" t="s">
        <v>532</v>
      </c>
      <c r="C532" s="372" t="s">
        <v>533</v>
      </c>
      <c r="D532" s="441" t="s">
        <v>154</v>
      </c>
      <c r="E532" s="377">
        <f>24.8+22.9</f>
        <v>47.7</v>
      </c>
      <c r="F532" s="191"/>
      <c r="G532" s="313" t="str">
        <f t="shared" si="49"/>
        <v/>
      </c>
    </row>
    <row r="533" spans="1:7" x14ac:dyDescent="0.2">
      <c r="A533" s="366">
        <f>MAX(A$2:A532)+1</f>
        <v>330</v>
      </c>
      <c r="B533" s="441" t="s">
        <v>534</v>
      </c>
      <c r="C533" s="372" t="s">
        <v>535</v>
      </c>
      <c r="D533" s="441" t="s">
        <v>154</v>
      </c>
      <c r="E533" s="375">
        <v>36.1</v>
      </c>
      <c r="F533" s="191"/>
      <c r="G533" s="313" t="str">
        <f t="shared" si="49"/>
        <v/>
      </c>
    </row>
    <row r="534" spans="1:7" x14ac:dyDescent="0.2">
      <c r="A534" s="366"/>
      <c r="B534" s="441" t="s">
        <v>146</v>
      </c>
      <c r="C534" s="367" t="s">
        <v>536</v>
      </c>
      <c r="D534" s="368"/>
      <c r="E534" s="368"/>
      <c r="F534" s="369"/>
      <c r="G534" s="313" t="str">
        <f t="shared" si="49"/>
        <v/>
      </c>
    </row>
    <row r="535" spans="1:7" ht="25.5" x14ac:dyDescent="0.2">
      <c r="A535" s="366">
        <f>MAX(A$2:A534)+1</f>
        <v>331</v>
      </c>
      <c r="B535" s="441"/>
      <c r="C535" s="372" t="s">
        <v>537</v>
      </c>
      <c r="D535" s="441" t="s">
        <v>11</v>
      </c>
      <c r="E535" s="375">
        <v>0.4</v>
      </c>
      <c r="F535" s="191"/>
      <c r="G535" s="313" t="str">
        <f t="shared" si="49"/>
        <v/>
      </c>
    </row>
    <row r="536" spans="1:7" x14ac:dyDescent="0.2">
      <c r="A536" s="381"/>
      <c r="B536" s="382"/>
      <c r="C536" s="383"/>
      <c r="D536" s="382"/>
      <c r="E536" s="382"/>
      <c r="F536" s="384" t="s">
        <v>538</v>
      </c>
      <c r="G536" s="462">
        <f>SUM(G501:G535)</f>
        <v>0</v>
      </c>
    </row>
    <row r="537" spans="1:7" ht="15.75" x14ac:dyDescent="0.2">
      <c r="A537" s="385"/>
      <c r="B537" s="385"/>
      <c r="C537" s="385"/>
      <c r="D537" s="386" t="s">
        <v>539</v>
      </c>
      <c r="E537" s="385"/>
      <c r="F537" s="385"/>
      <c r="G537" s="385"/>
    </row>
    <row r="538" spans="1:7" x14ac:dyDescent="0.2">
      <c r="A538" s="530" t="s">
        <v>176</v>
      </c>
      <c r="B538" s="526" t="s">
        <v>253</v>
      </c>
      <c r="C538" s="527" t="s">
        <v>254</v>
      </c>
      <c r="D538" s="528" t="s">
        <v>3</v>
      </c>
      <c r="E538" s="528"/>
      <c r="F538" s="521" t="s">
        <v>485</v>
      </c>
      <c r="G538" s="521" t="s">
        <v>407</v>
      </c>
    </row>
    <row r="539" spans="1:7" ht="21.75" customHeight="1" x14ac:dyDescent="0.2">
      <c r="A539" s="530"/>
      <c r="B539" s="526"/>
      <c r="C539" s="527"/>
      <c r="D539" s="439" t="s">
        <v>5</v>
      </c>
      <c r="E539" s="441" t="s">
        <v>150</v>
      </c>
      <c r="F539" s="529"/>
      <c r="G539" s="521"/>
    </row>
    <row r="540" spans="1:7" x14ac:dyDescent="0.2">
      <c r="A540" s="387">
        <v>1</v>
      </c>
      <c r="B540" s="106">
        <v>2</v>
      </c>
      <c r="C540" s="365">
        <v>3</v>
      </c>
      <c r="D540" s="106">
        <v>4</v>
      </c>
      <c r="E540" s="106">
        <v>5</v>
      </c>
      <c r="F540" s="106">
        <v>6</v>
      </c>
      <c r="G540" s="106">
        <v>7</v>
      </c>
    </row>
    <row r="541" spans="1:7" ht="25.5" x14ac:dyDescent="0.2">
      <c r="A541" s="388"/>
      <c r="B541" s="389" t="s">
        <v>540</v>
      </c>
      <c r="C541" s="390" t="s">
        <v>541</v>
      </c>
      <c r="D541" s="391"/>
      <c r="E541" s="392"/>
      <c r="F541" s="393"/>
      <c r="G541" s="394"/>
    </row>
    <row r="542" spans="1:7" x14ac:dyDescent="0.2">
      <c r="A542" s="388">
        <f>MAX(A$2:A541)+1</f>
        <v>332</v>
      </c>
      <c r="B542" s="389"/>
      <c r="C542" s="374" t="s">
        <v>542</v>
      </c>
      <c r="D542" s="395" t="s">
        <v>11</v>
      </c>
      <c r="E542" s="396">
        <v>0.03</v>
      </c>
      <c r="F542" s="191"/>
      <c r="G542" s="313" t="str">
        <f t="shared" ref="G542:G605" si="50">IF(F542&lt;&gt;"",ROUND(F542*E542,2),"")</f>
        <v/>
      </c>
    </row>
    <row r="543" spans="1:7" x14ac:dyDescent="0.2">
      <c r="A543" s="388"/>
      <c r="B543" s="389"/>
      <c r="C543" s="390" t="s">
        <v>543</v>
      </c>
      <c r="D543" s="391"/>
      <c r="E543" s="392"/>
      <c r="F543" s="393"/>
      <c r="G543" s="313" t="str">
        <f t="shared" si="50"/>
        <v/>
      </c>
    </row>
    <row r="544" spans="1:7" ht="38.25" x14ac:dyDescent="0.2">
      <c r="A544" s="388">
        <f>MAX(A$2:A543)+1</f>
        <v>333</v>
      </c>
      <c r="B544" s="389" t="s">
        <v>544</v>
      </c>
      <c r="C544" s="374" t="s">
        <v>545</v>
      </c>
      <c r="D544" s="395" t="s">
        <v>154</v>
      </c>
      <c r="E544" s="396">
        <v>160</v>
      </c>
      <c r="F544" s="191"/>
      <c r="G544" s="313" t="str">
        <f t="shared" si="50"/>
        <v/>
      </c>
    </row>
    <row r="545" spans="1:7" x14ac:dyDescent="0.2">
      <c r="A545" s="388">
        <f>MAX(A$2:A544)+1</f>
        <v>334</v>
      </c>
      <c r="B545" s="389" t="s">
        <v>546</v>
      </c>
      <c r="C545" s="374" t="s">
        <v>547</v>
      </c>
      <c r="D545" s="395" t="s">
        <v>28</v>
      </c>
      <c r="E545" s="397">
        <v>2</v>
      </c>
      <c r="F545" s="191"/>
      <c r="G545" s="313" t="str">
        <f t="shared" si="50"/>
        <v/>
      </c>
    </row>
    <row r="546" spans="1:7" x14ac:dyDescent="0.2">
      <c r="A546" s="388">
        <f>MAX(A$2:A545)+1</f>
        <v>335</v>
      </c>
      <c r="B546" s="389" t="s">
        <v>544</v>
      </c>
      <c r="C546" s="374" t="s">
        <v>548</v>
      </c>
      <c r="D546" s="395" t="s">
        <v>22</v>
      </c>
      <c r="E546" s="396">
        <v>10.050000000000001</v>
      </c>
      <c r="F546" s="191"/>
      <c r="G546" s="313" t="str">
        <f t="shared" si="50"/>
        <v/>
      </c>
    </row>
    <row r="547" spans="1:7" ht="25.5" x14ac:dyDescent="0.2">
      <c r="A547" s="388">
        <f>MAX(A$2:A546)+1</f>
        <v>336</v>
      </c>
      <c r="B547" s="389" t="s">
        <v>544</v>
      </c>
      <c r="C547" s="374" t="s">
        <v>549</v>
      </c>
      <c r="D547" s="395" t="s">
        <v>22</v>
      </c>
      <c r="E547" s="396">
        <v>10.050000000000001</v>
      </c>
      <c r="F547" s="191"/>
      <c r="G547" s="313" t="str">
        <f t="shared" si="50"/>
        <v/>
      </c>
    </row>
    <row r="548" spans="1:7" x14ac:dyDescent="0.2">
      <c r="A548" s="388"/>
      <c r="B548" s="389" t="s">
        <v>550</v>
      </c>
      <c r="C548" s="390" t="s">
        <v>551</v>
      </c>
      <c r="D548" s="391"/>
      <c r="E548" s="392"/>
      <c r="F548" s="393"/>
      <c r="G548" s="313" t="str">
        <f t="shared" si="50"/>
        <v/>
      </c>
    </row>
    <row r="549" spans="1:7" ht="38.25" x14ac:dyDescent="0.2">
      <c r="A549" s="388">
        <f>MAX(A$2:A548)+1</f>
        <v>337</v>
      </c>
      <c r="B549" s="389"/>
      <c r="C549" s="374" t="s">
        <v>552</v>
      </c>
      <c r="D549" s="395" t="s">
        <v>22</v>
      </c>
      <c r="E549" s="396">
        <v>1232.6600000000001</v>
      </c>
      <c r="F549" s="191"/>
      <c r="G549" s="313" t="str">
        <f t="shared" si="50"/>
        <v/>
      </c>
    </row>
    <row r="550" spans="1:7" x14ac:dyDescent="0.2">
      <c r="A550" s="388"/>
      <c r="B550" s="389" t="s">
        <v>553</v>
      </c>
      <c r="C550" s="398" t="s">
        <v>554</v>
      </c>
      <c r="D550" s="391"/>
      <c r="E550" s="392"/>
      <c r="F550" s="393"/>
      <c r="G550" s="313" t="str">
        <f t="shared" si="50"/>
        <v/>
      </c>
    </row>
    <row r="551" spans="1:7" x14ac:dyDescent="0.2">
      <c r="A551" s="388">
        <f>MAX(A$2:A550)+1</f>
        <v>338</v>
      </c>
      <c r="B551" s="389"/>
      <c r="C551" s="374" t="s">
        <v>555</v>
      </c>
      <c r="D551" s="395" t="s">
        <v>22</v>
      </c>
      <c r="E551" s="396">
        <v>1096.94</v>
      </c>
      <c r="F551" s="191"/>
      <c r="G551" s="313" t="str">
        <f t="shared" si="50"/>
        <v/>
      </c>
    </row>
    <row r="552" spans="1:7" ht="25.5" x14ac:dyDescent="0.2">
      <c r="A552" s="388">
        <f>MAX(A$2:A551)+1</f>
        <v>339</v>
      </c>
      <c r="B552" s="389"/>
      <c r="C552" s="374" t="s">
        <v>556</v>
      </c>
      <c r="D552" s="395" t="s">
        <v>22</v>
      </c>
      <c r="E552" s="396">
        <v>488.06</v>
      </c>
      <c r="F552" s="191"/>
      <c r="G552" s="313" t="str">
        <f t="shared" si="50"/>
        <v/>
      </c>
    </row>
    <row r="553" spans="1:7" x14ac:dyDescent="0.2">
      <c r="A553" s="388"/>
      <c r="B553" s="389" t="s">
        <v>557</v>
      </c>
      <c r="C553" s="398" t="s">
        <v>173</v>
      </c>
      <c r="D553" s="391"/>
      <c r="E553" s="392"/>
      <c r="F553" s="393"/>
      <c r="G553" s="313" t="str">
        <f t="shared" si="50"/>
        <v/>
      </c>
    </row>
    <row r="554" spans="1:7" x14ac:dyDescent="0.2">
      <c r="A554" s="388">
        <f>MAX(A$2:A553)+1</f>
        <v>340</v>
      </c>
      <c r="B554" s="389" t="s">
        <v>558</v>
      </c>
      <c r="C554" s="374" t="s">
        <v>559</v>
      </c>
      <c r="D554" s="395" t="s">
        <v>560</v>
      </c>
      <c r="E554" s="399">
        <v>33.78</v>
      </c>
      <c r="F554" s="191"/>
      <c r="G554" s="313" t="str">
        <f t="shared" si="50"/>
        <v/>
      </c>
    </row>
    <row r="555" spans="1:7" x14ac:dyDescent="0.2">
      <c r="A555" s="388">
        <f>MAX(A$2:A554)+1</f>
        <v>341</v>
      </c>
      <c r="B555" s="389" t="s">
        <v>561</v>
      </c>
      <c r="C555" s="374" t="s">
        <v>562</v>
      </c>
      <c r="D555" s="395" t="s">
        <v>28</v>
      </c>
      <c r="E555" s="397">
        <v>82</v>
      </c>
      <c r="F555" s="191"/>
      <c r="G555" s="313" t="str">
        <f t="shared" si="50"/>
        <v/>
      </c>
    </row>
    <row r="556" spans="1:7" x14ac:dyDescent="0.2">
      <c r="A556" s="388"/>
      <c r="B556" s="389" t="s">
        <v>563</v>
      </c>
      <c r="C556" s="398" t="s">
        <v>564</v>
      </c>
      <c r="D556" s="391"/>
      <c r="E556" s="392"/>
      <c r="F556" s="393"/>
      <c r="G556" s="313" t="str">
        <f t="shared" si="50"/>
        <v/>
      </c>
    </row>
    <row r="557" spans="1:7" x14ac:dyDescent="0.2">
      <c r="A557" s="388">
        <f>MAX(A$2:A556)+1</f>
        <v>342</v>
      </c>
      <c r="B557" s="389"/>
      <c r="C557" s="374" t="s">
        <v>565</v>
      </c>
      <c r="D557" s="395" t="s">
        <v>22</v>
      </c>
      <c r="E557" s="396">
        <v>18.32</v>
      </c>
      <c r="F557" s="191"/>
      <c r="G557" s="313" t="str">
        <f t="shared" si="50"/>
        <v/>
      </c>
    </row>
    <row r="558" spans="1:7" ht="25.5" x14ac:dyDescent="0.2">
      <c r="A558" s="388">
        <f>MAX(A$2:A557)+1</f>
        <v>343</v>
      </c>
      <c r="B558" s="389"/>
      <c r="C558" s="374" t="s">
        <v>566</v>
      </c>
      <c r="D558" s="395" t="s">
        <v>32</v>
      </c>
      <c r="E558" s="396">
        <v>64</v>
      </c>
      <c r="F558" s="191"/>
      <c r="G558" s="313" t="str">
        <f t="shared" si="50"/>
        <v/>
      </c>
    </row>
    <row r="559" spans="1:7" x14ac:dyDescent="0.2">
      <c r="A559" s="388"/>
      <c r="B559" s="389" t="s">
        <v>567</v>
      </c>
      <c r="C559" s="398" t="s">
        <v>568</v>
      </c>
      <c r="D559" s="391"/>
      <c r="E559" s="392"/>
      <c r="F559" s="393"/>
      <c r="G559" s="313" t="str">
        <f t="shared" si="50"/>
        <v/>
      </c>
    </row>
    <row r="560" spans="1:7" ht="25.5" x14ac:dyDescent="0.2">
      <c r="A560" s="388">
        <f>MAX(A$2:A559)+1</f>
        <v>344</v>
      </c>
      <c r="B560" s="389"/>
      <c r="C560" s="374" t="s">
        <v>569</v>
      </c>
      <c r="D560" s="395" t="s">
        <v>22</v>
      </c>
      <c r="E560" s="396">
        <v>43.300000000000004</v>
      </c>
      <c r="F560" s="191"/>
      <c r="G560" s="313" t="str">
        <f t="shared" si="50"/>
        <v/>
      </c>
    </row>
    <row r="561" spans="1:7" ht="25.5" x14ac:dyDescent="0.2">
      <c r="A561" s="388">
        <f>MAX(A$2:A560)+1</f>
        <v>345</v>
      </c>
      <c r="B561" s="389"/>
      <c r="C561" s="374" t="s">
        <v>570</v>
      </c>
      <c r="D561" s="395" t="s">
        <v>22</v>
      </c>
      <c r="E561" s="396">
        <v>20.900000000000002</v>
      </c>
      <c r="F561" s="191"/>
      <c r="G561" s="313" t="str">
        <f t="shared" si="50"/>
        <v/>
      </c>
    </row>
    <row r="562" spans="1:7" x14ac:dyDescent="0.2">
      <c r="A562" s="388"/>
      <c r="B562" s="389" t="s">
        <v>571</v>
      </c>
      <c r="C562" s="398" t="s">
        <v>572</v>
      </c>
      <c r="D562" s="391"/>
      <c r="E562" s="392"/>
      <c r="F562" s="393"/>
      <c r="G562" s="313" t="str">
        <f t="shared" si="50"/>
        <v/>
      </c>
    </row>
    <row r="563" spans="1:7" x14ac:dyDescent="0.2">
      <c r="A563" s="388">
        <f>MAX(A$2:A562)+1</f>
        <v>346</v>
      </c>
      <c r="B563" s="389"/>
      <c r="C563" s="374" t="s">
        <v>573</v>
      </c>
      <c r="D563" s="395" t="s">
        <v>32</v>
      </c>
      <c r="E563" s="396">
        <v>28.69</v>
      </c>
      <c r="F563" s="191"/>
      <c r="G563" s="313" t="str">
        <f t="shared" si="50"/>
        <v/>
      </c>
    </row>
    <row r="564" spans="1:7" ht="25.5" x14ac:dyDescent="0.2">
      <c r="A564" s="388">
        <f>MAX(A$2:A563)+1</f>
        <v>347</v>
      </c>
      <c r="B564" s="389"/>
      <c r="C564" s="374" t="s">
        <v>574</v>
      </c>
      <c r="D564" s="395" t="s">
        <v>22</v>
      </c>
      <c r="E564" s="396">
        <v>48.34</v>
      </c>
      <c r="F564" s="191"/>
      <c r="G564" s="313" t="str">
        <f t="shared" si="50"/>
        <v/>
      </c>
    </row>
    <row r="565" spans="1:7" x14ac:dyDescent="0.2">
      <c r="A565" s="388"/>
      <c r="B565" s="389" t="s">
        <v>571</v>
      </c>
      <c r="C565" s="398" t="s">
        <v>575</v>
      </c>
      <c r="D565" s="391"/>
      <c r="E565" s="392"/>
      <c r="F565" s="393"/>
      <c r="G565" s="313" t="str">
        <f t="shared" si="50"/>
        <v/>
      </c>
    </row>
    <row r="566" spans="1:7" x14ac:dyDescent="0.2">
      <c r="A566" s="388">
        <f>MAX(A$2:A565)+1</f>
        <v>348</v>
      </c>
      <c r="B566" s="389"/>
      <c r="C566" s="374" t="s">
        <v>576</v>
      </c>
      <c r="D566" s="395" t="s">
        <v>22</v>
      </c>
      <c r="E566" s="396">
        <v>11.98</v>
      </c>
      <c r="F566" s="191"/>
      <c r="G566" s="313" t="str">
        <f t="shared" si="50"/>
        <v/>
      </c>
    </row>
    <row r="567" spans="1:7" x14ac:dyDescent="0.2">
      <c r="A567" s="388"/>
      <c r="B567" s="389" t="s">
        <v>577</v>
      </c>
      <c r="C567" s="398" t="s">
        <v>578</v>
      </c>
      <c r="D567" s="391"/>
      <c r="E567" s="392"/>
      <c r="F567" s="393"/>
      <c r="G567" s="313" t="str">
        <f t="shared" si="50"/>
        <v/>
      </c>
    </row>
    <row r="568" spans="1:7" ht="25.5" x14ac:dyDescent="0.2">
      <c r="A568" s="388">
        <f>MAX(A$2:A567)+1</f>
        <v>349</v>
      </c>
      <c r="B568" s="389"/>
      <c r="C568" s="374" t="s">
        <v>579</v>
      </c>
      <c r="D568" s="395" t="s">
        <v>22</v>
      </c>
      <c r="E568" s="396">
        <v>20.200000000000003</v>
      </c>
      <c r="F568" s="191"/>
      <c r="G568" s="313" t="str">
        <f t="shared" si="50"/>
        <v/>
      </c>
    </row>
    <row r="569" spans="1:7" ht="25.5" x14ac:dyDescent="0.2">
      <c r="A569" s="388">
        <f>MAX(A$2:A568)+1</f>
        <v>350</v>
      </c>
      <c r="B569" s="389"/>
      <c r="C569" s="374" t="s">
        <v>580</v>
      </c>
      <c r="D569" s="395" t="s">
        <v>154</v>
      </c>
      <c r="E569" s="396">
        <v>6</v>
      </c>
      <c r="F569" s="191"/>
      <c r="G569" s="313" t="str">
        <f t="shared" si="50"/>
        <v/>
      </c>
    </row>
    <row r="570" spans="1:7" ht="25.5" x14ac:dyDescent="0.2">
      <c r="A570" s="388">
        <f>MAX(A$2:A569)+1</f>
        <v>351</v>
      </c>
      <c r="B570" s="389"/>
      <c r="C570" s="374" t="s">
        <v>581</v>
      </c>
      <c r="D570" s="395" t="s">
        <v>154</v>
      </c>
      <c r="E570" s="396">
        <v>6</v>
      </c>
      <c r="F570" s="191"/>
      <c r="G570" s="313" t="str">
        <f t="shared" si="50"/>
        <v/>
      </c>
    </row>
    <row r="571" spans="1:7" x14ac:dyDescent="0.2">
      <c r="A571" s="388"/>
      <c r="B571" s="389" t="s">
        <v>582</v>
      </c>
      <c r="C571" s="398" t="s">
        <v>583</v>
      </c>
      <c r="D571" s="391"/>
      <c r="E571" s="392"/>
      <c r="F571" s="393"/>
      <c r="G571" s="313" t="str">
        <f t="shared" si="50"/>
        <v/>
      </c>
    </row>
    <row r="572" spans="1:7" ht="25.5" x14ac:dyDescent="0.2">
      <c r="A572" s="388">
        <f>MAX(A$2:A571)+1</f>
        <v>352</v>
      </c>
      <c r="B572" s="389"/>
      <c r="C572" s="374" t="s">
        <v>584</v>
      </c>
      <c r="D572" s="395" t="s">
        <v>154</v>
      </c>
      <c r="E572" s="396">
        <v>9.6999999999999993</v>
      </c>
      <c r="F572" s="191"/>
      <c r="G572" s="313" t="str">
        <f t="shared" si="50"/>
        <v/>
      </c>
    </row>
    <row r="573" spans="1:7" x14ac:dyDescent="0.2">
      <c r="A573" s="388"/>
      <c r="B573" s="389" t="s">
        <v>553</v>
      </c>
      <c r="C573" s="398" t="s">
        <v>585</v>
      </c>
      <c r="D573" s="391"/>
      <c r="E573" s="392"/>
      <c r="F573" s="393"/>
      <c r="G573" s="313" t="str">
        <f t="shared" si="50"/>
        <v/>
      </c>
    </row>
    <row r="574" spans="1:7" ht="25.5" x14ac:dyDescent="0.2">
      <c r="A574" s="388">
        <f>MAX(A$2:A573)+1</f>
        <v>353</v>
      </c>
      <c r="B574" s="389"/>
      <c r="C574" s="374" t="s">
        <v>586</v>
      </c>
      <c r="D574" s="395" t="s">
        <v>154</v>
      </c>
      <c r="E574" s="396">
        <v>50</v>
      </c>
      <c r="F574" s="191"/>
      <c r="G574" s="313" t="str">
        <f t="shared" si="50"/>
        <v/>
      </c>
    </row>
    <row r="575" spans="1:7" x14ac:dyDescent="0.2">
      <c r="A575" s="388"/>
      <c r="B575" s="389" t="s">
        <v>587</v>
      </c>
      <c r="C575" s="398" t="s">
        <v>588</v>
      </c>
      <c r="D575" s="391"/>
      <c r="E575" s="392"/>
      <c r="F575" s="393"/>
      <c r="G575" s="313" t="str">
        <f t="shared" si="50"/>
        <v/>
      </c>
    </row>
    <row r="576" spans="1:7" ht="25.5" x14ac:dyDescent="0.2">
      <c r="A576" s="388">
        <f>MAX(A$2:A575)+1</f>
        <v>354</v>
      </c>
      <c r="B576" s="389"/>
      <c r="C576" s="374" t="s">
        <v>589</v>
      </c>
      <c r="D576" s="395" t="s">
        <v>32</v>
      </c>
      <c r="E576" s="396">
        <v>623.54000000000008</v>
      </c>
      <c r="F576" s="191"/>
      <c r="G576" s="313" t="str">
        <f t="shared" si="50"/>
        <v/>
      </c>
    </row>
    <row r="577" spans="1:7" x14ac:dyDescent="0.2">
      <c r="A577" s="388"/>
      <c r="B577" s="389" t="s">
        <v>590</v>
      </c>
      <c r="C577" s="398" t="s">
        <v>591</v>
      </c>
      <c r="D577" s="391"/>
      <c r="E577" s="392"/>
      <c r="F577" s="393"/>
      <c r="G577" s="313" t="str">
        <f t="shared" si="50"/>
        <v/>
      </c>
    </row>
    <row r="578" spans="1:7" x14ac:dyDescent="0.2">
      <c r="A578" s="388">
        <f>MAX(A$2:A577)+1</f>
        <v>355</v>
      </c>
      <c r="B578" s="389"/>
      <c r="C578" s="374" t="s">
        <v>592</v>
      </c>
      <c r="D578" s="395" t="s">
        <v>32</v>
      </c>
      <c r="E578" s="396">
        <v>166.24</v>
      </c>
      <c r="F578" s="191"/>
      <c r="G578" s="313" t="str">
        <f t="shared" si="50"/>
        <v/>
      </c>
    </row>
    <row r="579" spans="1:7" x14ac:dyDescent="0.2">
      <c r="A579" s="388"/>
      <c r="B579" s="389" t="s">
        <v>593</v>
      </c>
      <c r="C579" s="398" t="s">
        <v>594</v>
      </c>
      <c r="D579" s="391"/>
      <c r="E579" s="392"/>
      <c r="F579" s="393"/>
      <c r="G579" s="313" t="str">
        <f t="shared" si="50"/>
        <v/>
      </c>
    </row>
    <row r="580" spans="1:7" x14ac:dyDescent="0.2">
      <c r="A580" s="388">
        <f>MAX(A$2:A579)+1</f>
        <v>356</v>
      </c>
      <c r="B580" s="389"/>
      <c r="C580" s="374" t="s">
        <v>595</v>
      </c>
      <c r="D580" s="395" t="s">
        <v>154</v>
      </c>
      <c r="E580" s="396">
        <v>12.88</v>
      </c>
      <c r="F580" s="191"/>
      <c r="G580" s="313" t="str">
        <f t="shared" si="50"/>
        <v/>
      </c>
    </row>
    <row r="581" spans="1:7" x14ac:dyDescent="0.2">
      <c r="A581" s="388"/>
      <c r="B581" s="389" t="s">
        <v>596</v>
      </c>
      <c r="C581" s="398" t="s">
        <v>597</v>
      </c>
      <c r="D581" s="391"/>
      <c r="E581" s="392"/>
      <c r="F581" s="393"/>
      <c r="G581" s="313" t="str">
        <f t="shared" si="50"/>
        <v/>
      </c>
    </row>
    <row r="582" spans="1:7" x14ac:dyDescent="0.2">
      <c r="A582" s="388">
        <f>MAX(A$2:A581)+1</f>
        <v>357</v>
      </c>
      <c r="B582" s="389"/>
      <c r="C582" s="374" t="s">
        <v>598</v>
      </c>
      <c r="D582" s="395" t="s">
        <v>154</v>
      </c>
      <c r="E582" s="396">
        <v>21.200000000000003</v>
      </c>
      <c r="F582" s="191"/>
      <c r="G582" s="313" t="str">
        <f t="shared" si="50"/>
        <v/>
      </c>
    </row>
    <row r="583" spans="1:7" ht="25.5" x14ac:dyDescent="0.2">
      <c r="A583" s="388">
        <f>MAX(A$2:A582)+1</f>
        <v>358</v>
      </c>
      <c r="B583" s="389"/>
      <c r="C583" s="374" t="s">
        <v>599</v>
      </c>
      <c r="D583" s="395" t="s">
        <v>154</v>
      </c>
      <c r="E583" s="396">
        <v>21.200000000000003</v>
      </c>
      <c r="F583" s="191"/>
      <c r="G583" s="313" t="str">
        <f t="shared" si="50"/>
        <v/>
      </c>
    </row>
    <row r="584" spans="1:7" x14ac:dyDescent="0.2">
      <c r="A584" s="388"/>
      <c r="B584" s="389" t="s">
        <v>600</v>
      </c>
      <c r="C584" s="398" t="s">
        <v>601</v>
      </c>
      <c r="D584" s="391"/>
      <c r="E584" s="392"/>
      <c r="F584" s="393"/>
      <c r="G584" s="313" t="str">
        <f t="shared" si="50"/>
        <v/>
      </c>
    </row>
    <row r="585" spans="1:7" x14ac:dyDescent="0.2">
      <c r="A585" s="388">
        <f>MAX(A$2:A584)+1</f>
        <v>359</v>
      </c>
      <c r="B585" s="389"/>
      <c r="C585" s="374" t="s">
        <v>602</v>
      </c>
      <c r="D585" s="395" t="s">
        <v>560</v>
      </c>
      <c r="E585" s="399">
        <v>1.9140000000000001</v>
      </c>
      <c r="F585" s="191"/>
      <c r="G585" s="313" t="str">
        <f t="shared" si="50"/>
        <v/>
      </c>
    </row>
    <row r="586" spans="1:7" x14ac:dyDescent="0.2">
      <c r="A586" s="388"/>
      <c r="B586" s="389" t="s">
        <v>603</v>
      </c>
      <c r="C586" s="398" t="s">
        <v>604</v>
      </c>
      <c r="D586" s="391"/>
      <c r="E586" s="392"/>
      <c r="F586" s="393"/>
      <c r="G586" s="313" t="str">
        <f t="shared" si="50"/>
        <v/>
      </c>
    </row>
    <row r="587" spans="1:7" x14ac:dyDescent="0.2">
      <c r="A587" s="388">
        <f>MAX(A$2:A586)+1</f>
        <v>360</v>
      </c>
      <c r="B587" s="389"/>
      <c r="C587" s="374" t="s">
        <v>605</v>
      </c>
      <c r="D587" s="395" t="s">
        <v>154</v>
      </c>
      <c r="E587" s="396">
        <v>21.200000000000003</v>
      </c>
      <c r="F587" s="191"/>
      <c r="G587" s="313" t="str">
        <f t="shared" si="50"/>
        <v/>
      </c>
    </row>
    <row r="588" spans="1:7" x14ac:dyDescent="0.2">
      <c r="A588" s="388"/>
      <c r="B588" s="389" t="s">
        <v>606</v>
      </c>
      <c r="C588" s="398" t="s">
        <v>607</v>
      </c>
      <c r="D588" s="391"/>
      <c r="E588" s="392"/>
      <c r="F588" s="393"/>
      <c r="G588" s="313" t="str">
        <f t="shared" si="50"/>
        <v/>
      </c>
    </row>
    <row r="589" spans="1:7" x14ac:dyDescent="0.2">
      <c r="A589" s="388">
        <f>MAX(A$2:A588)+1</f>
        <v>361</v>
      </c>
      <c r="B589" s="389"/>
      <c r="C589" s="374" t="s">
        <v>608</v>
      </c>
      <c r="D589" s="395" t="s">
        <v>154</v>
      </c>
      <c r="E589" s="396">
        <v>60</v>
      </c>
      <c r="F589" s="191"/>
      <c r="G589" s="313" t="str">
        <f t="shared" si="50"/>
        <v/>
      </c>
    </row>
    <row r="590" spans="1:7" x14ac:dyDescent="0.2">
      <c r="A590" s="388"/>
      <c r="B590" s="389" t="s">
        <v>609</v>
      </c>
      <c r="C590" s="398" t="s">
        <v>610</v>
      </c>
      <c r="D590" s="391"/>
      <c r="E590" s="392"/>
      <c r="F590" s="393"/>
      <c r="G590" s="313" t="str">
        <f t="shared" si="50"/>
        <v/>
      </c>
    </row>
    <row r="591" spans="1:7" x14ac:dyDescent="0.2">
      <c r="A591" s="388">
        <f>MAX(A$2:A590)+1</f>
        <v>362</v>
      </c>
      <c r="B591" s="389"/>
      <c r="C591" s="374" t="s">
        <v>611</v>
      </c>
      <c r="D591" s="395" t="s">
        <v>32</v>
      </c>
      <c r="E591" s="396">
        <v>46.5</v>
      </c>
      <c r="F591" s="191"/>
      <c r="G591" s="313" t="str">
        <f t="shared" si="50"/>
        <v/>
      </c>
    </row>
    <row r="592" spans="1:7" x14ac:dyDescent="0.2">
      <c r="A592" s="388"/>
      <c r="B592" s="400" t="s">
        <v>612</v>
      </c>
      <c r="C592" s="398" t="s">
        <v>613</v>
      </c>
      <c r="D592" s="391"/>
      <c r="E592" s="392"/>
      <c r="F592" s="393"/>
      <c r="G592" s="313" t="str">
        <f t="shared" si="50"/>
        <v/>
      </c>
    </row>
    <row r="593" spans="1:7" x14ac:dyDescent="0.2">
      <c r="A593" s="388">
        <f>MAX(A$2:A592)+1</f>
        <v>363</v>
      </c>
      <c r="B593" s="400"/>
      <c r="C593" s="374" t="s">
        <v>614</v>
      </c>
      <c r="D593" s="395" t="s">
        <v>32</v>
      </c>
      <c r="E593" s="396">
        <v>83.26</v>
      </c>
      <c r="F593" s="191"/>
      <c r="G593" s="313" t="str">
        <f t="shared" si="50"/>
        <v/>
      </c>
    </row>
    <row r="594" spans="1:7" x14ac:dyDescent="0.2">
      <c r="A594" s="388"/>
      <c r="B594" s="389" t="s">
        <v>615</v>
      </c>
      <c r="C594" s="398" t="s">
        <v>616</v>
      </c>
      <c r="D594" s="391"/>
      <c r="E594" s="392"/>
      <c r="F594" s="393"/>
      <c r="G594" s="313" t="str">
        <f t="shared" si="50"/>
        <v/>
      </c>
    </row>
    <row r="595" spans="1:7" ht="25.5" x14ac:dyDescent="0.2">
      <c r="A595" s="388">
        <f>MAX(A$2:A594)+1</f>
        <v>364</v>
      </c>
      <c r="B595" s="389"/>
      <c r="C595" s="374" t="s">
        <v>617</v>
      </c>
      <c r="D595" s="395" t="s">
        <v>32</v>
      </c>
      <c r="E595" s="396">
        <v>53.7</v>
      </c>
      <c r="F595" s="191"/>
      <c r="G595" s="313" t="str">
        <f t="shared" si="50"/>
        <v/>
      </c>
    </row>
    <row r="596" spans="1:7" x14ac:dyDescent="0.2">
      <c r="A596" s="388"/>
      <c r="B596" s="389" t="s">
        <v>618</v>
      </c>
      <c r="C596" s="398" t="s">
        <v>619</v>
      </c>
      <c r="D596" s="391"/>
      <c r="E596" s="392"/>
      <c r="F596" s="393"/>
      <c r="G596" s="313" t="str">
        <f t="shared" si="50"/>
        <v/>
      </c>
    </row>
    <row r="597" spans="1:7" x14ac:dyDescent="0.2">
      <c r="A597" s="388">
        <f>MAX(A$2:A596)+1</f>
        <v>365</v>
      </c>
      <c r="B597" s="389"/>
      <c r="C597" s="374" t="s">
        <v>620</v>
      </c>
      <c r="D597" s="395" t="s">
        <v>154</v>
      </c>
      <c r="E597" s="396">
        <v>16</v>
      </c>
      <c r="F597" s="191"/>
      <c r="G597" s="313" t="str">
        <f t="shared" si="50"/>
        <v/>
      </c>
    </row>
    <row r="598" spans="1:7" x14ac:dyDescent="0.2">
      <c r="A598" s="388">
        <f>MAX(A$2:A597)+1</f>
        <v>366</v>
      </c>
      <c r="B598" s="389"/>
      <c r="C598" s="374" t="s">
        <v>621</v>
      </c>
      <c r="D598" s="395" t="s">
        <v>154</v>
      </c>
      <c r="E598" s="396">
        <v>32</v>
      </c>
      <c r="F598" s="191"/>
      <c r="G598" s="313" t="str">
        <f t="shared" si="50"/>
        <v/>
      </c>
    </row>
    <row r="599" spans="1:7" ht="38.25" x14ac:dyDescent="0.2">
      <c r="A599" s="388">
        <f>MAX(A$2:A598)+1</f>
        <v>367</v>
      </c>
      <c r="B599" s="389"/>
      <c r="C599" s="374" t="s">
        <v>622</v>
      </c>
      <c r="D599" s="395" t="s">
        <v>154</v>
      </c>
      <c r="E599" s="396">
        <v>16.3</v>
      </c>
      <c r="F599" s="191"/>
      <c r="G599" s="313" t="str">
        <f t="shared" si="50"/>
        <v/>
      </c>
    </row>
    <row r="600" spans="1:7" x14ac:dyDescent="0.2">
      <c r="A600" s="388"/>
      <c r="B600" s="389" t="s">
        <v>623</v>
      </c>
      <c r="C600" s="398" t="s">
        <v>624</v>
      </c>
      <c r="D600" s="391"/>
      <c r="E600" s="392"/>
      <c r="F600" s="393"/>
      <c r="G600" s="313" t="str">
        <f t="shared" si="50"/>
        <v/>
      </c>
    </row>
    <row r="601" spans="1:7" x14ac:dyDescent="0.2">
      <c r="A601" s="388">
        <f>MAX(A$2:A600)+1</f>
        <v>368</v>
      </c>
      <c r="B601" s="389"/>
      <c r="C601" s="374" t="s">
        <v>625</v>
      </c>
      <c r="D601" s="395" t="s">
        <v>28</v>
      </c>
      <c r="E601" s="397">
        <v>10</v>
      </c>
      <c r="F601" s="191"/>
      <c r="G601" s="313" t="str">
        <f t="shared" si="50"/>
        <v/>
      </c>
    </row>
    <row r="602" spans="1:7" x14ac:dyDescent="0.2">
      <c r="A602" s="388"/>
      <c r="B602" s="389" t="s">
        <v>626</v>
      </c>
      <c r="C602" s="398" t="s">
        <v>627</v>
      </c>
      <c r="D602" s="391"/>
      <c r="E602" s="392"/>
      <c r="F602" s="393"/>
      <c r="G602" s="313" t="str">
        <f t="shared" si="50"/>
        <v/>
      </c>
    </row>
    <row r="603" spans="1:7" ht="25.5" x14ac:dyDescent="0.2">
      <c r="A603" s="388">
        <f>MAX(A$2:A602)+1</f>
        <v>369</v>
      </c>
      <c r="B603" s="389"/>
      <c r="C603" s="374" t="s">
        <v>628</v>
      </c>
      <c r="D603" s="395" t="s">
        <v>32</v>
      </c>
      <c r="E603" s="396">
        <v>63.6</v>
      </c>
      <c r="F603" s="191"/>
      <c r="G603" s="313" t="str">
        <f t="shared" si="50"/>
        <v/>
      </c>
    </row>
    <row r="604" spans="1:7" x14ac:dyDescent="0.2">
      <c r="A604" s="388"/>
      <c r="B604" s="389" t="s">
        <v>629</v>
      </c>
      <c r="C604" s="398" t="s">
        <v>630</v>
      </c>
      <c r="D604" s="391"/>
      <c r="E604" s="392"/>
      <c r="F604" s="393"/>
      <c r="G604" s="313" t="str">
        <f t="shared" si="50"/>
        <v/>
      </c>
    </row>
    <row r="605" spans="1:7" x14ac:dyDescent="0.2">
      <c r="A605" s="388">
        <f>MAX(A$2:A604)+1</f>
        <v>370</v>
      </c>
      <c r="B605" s="389"/>
      <c r="C605" s="374" t="s">
        <v>631</v>
      </c>
      <c r="D605" s="395" t="s">
        <v>32</v>
      </c>
      <c r="E605" s="396">
        <v>63.6</v>
      </c>
      <c r="F605" s="191"/>
      <c r="G605" s="313" t="str">
        <f t="shared" si="50"/>
        <v/>
      </c>
    </row>
    <row r="606" spans="1:7" ht="25.5" x14ac:dyDescent="0.2">
      <c r="A606" s="388">
        <f>MAX(A$2:A605)+1</f>
        <v>371</v>
      </c>
      <c r="B606" s="389"/>
      <c r="C606" s="374" t="s">
        <v>632</v>
      </c>
      <c r="D606" s="395" t="s">
        <v>154</v>
      </c>
      <c r="E606" s="396">
        <v>21.200000000000003</v>
      </c>
      <c r="F606" s="191"/>
      <c r="G606" s="313" t="str">
        <f t="shared" ref="G606:G613" si="51">IF(F606&lt;&gt;"",ROUND(F606*E606,2),"")</f>
        <v/>
      </c>
    </row>
    <row r="607" spans="1:7" x14ac:dyDescent="0.2">
      <c r="A607" s="388"/>
      <c r="B607" s="389" t="s">
        <v>633</v>
      </c>
      <c r="C607" s="398" t="s">
        <v>634</v>
      </c>
      <c r="D607" s="391"/>
      <c r="E607" s="392"/>
      <c r="F607" s="393"/>
      <c r="G607" s="313" t="str">
        <f t="shared" si="51"/>
        <v/>
      </c>
    </row>
    <row r="608" spans="1:7" x14ac:dyDescent="0.2">
      <c r="A608" s="388">
        <f>MAX(A$2:A607)+1</f>
        <v>372</v>
      </c>
      <c r="B608" s="389"/>
      <c r="C608" s="374" t="s">
        <v>635</v>
      </c>
      <c r="D608" s="395" t="s">
        <v>32</v>
      </c>
      <c r="E608" s="396">
        <v>63.6</v>
      </c>
      <c r="F608" s="191"/>
      <c r="G608" s="313" t="str">
        <f t="shared" si="51"/>
        <v/>
      </c>
    </row>
    <row r="609" spans="1:7" x14ac:dyDescent="0.2">
      <c r="A609" s="388"/>
      <c r="B609" s="389" t="s">
        <v>636</v>
      </c>
      <c r="C609" s="398" t="s">
        <v>637</v>
      </c>
      <c r="D609" s="391"/>
      <c r="E609" s="392"/>
      <c r="F609" s="393"/>
      <c r="G609" s="313" t="str">
        <f t="shared" si="51"/>
        <v/>
      </c>
    </row>
    <row r="610" spans="1:7" x14ac:dyDescent="0.2">
      <c r="A610" s="388">
        <f>MAX(A$2:A609)+1</f>
        <v>373</v>
      </c>
      <c r="B610" s="389"/>
      <c r="C610" s="374" t="s">
        <v>638</v>
      </c>
      <c r="D610" s="395" t="s">
        <v>154</v>
      </c>
      <c r="E610" s="396">
        <v>50</v>
      </c>
      <c r="F610" s="191"/>
      <c r="G610" s="313" t="str">
        <f t="shared" si="51"/>
        <v/>
      </c>
    </row>
    <row r="611" spans="1:7" x14ac:dyDescent="0.2">
      <c r="A611" s="388">
        <f>MAX(A$2:A610)+1</f>
        <v>374</v>
      </c>
      <c r="B611" s="389"/>
      <c r="C611" s="374" t="s">
        <v>639</v>
      </c>
      <c r="D611" s="395" t="s">
        <v>154</v>
      </c>
      <c r="E611" s="396">
        <v>21.200000000000003</v>
      </c>
      <c r="F611" s="191"/>
      <c r="G611" s="313" t="str">
        <f t="shared" si="51"/>
        <v/>
      </c>
    </row>
    <row r="612" spans="1:7" x14ac:dyDescent="0.2">
      <c r="A612" s="388">
        <f>MAX(A$2:A611)+1</f>
        <v>375</v>
      </c>
      <c r="B612" s="389"/>
      <c r="C612" s="374" t="s">
        <v>640</v>
      </c>
      <c r="D612" s="395" t="s">
        <v>154</v>
      </c>
      <c r="E612" s="396">
        <v>50</v>
      </c>
      <c r="F612" s="191"/>
      <c r="G612" s="313" t="str">
        <f t="shared" si="51"/>
        <v/>
      </c>
    </row>
    <row r="613" spans="1:7" ht="25.5" x14ac:dyDescent="0.2">
      <c r="A613" s="388">
        <f>MAX(A$2:A612)+1</f>
        <v>376</v>
      </c>
      <c r="B613" s="401"/>
      <c r="C613" s="402" t="s">
        <v>641</v>
      </c>
      <c r="D613" s="403" t="s">
        <v>32</v>
      </c>
      <c r="E613" s="404">
        <v>16</v>
      </c>
      <c r="F613" s="191"/>
      <c r="G613" s="313" t="str">
        <f t="shared" si="51"/>
        <v/>
      </c>
    </row>
    <row r="614" spans="1:7" x14ac:dyDescent="0.2">
      <c r="A614" s="405"/>
      <c r="B614" s="406"/>
      <c r="C614" s="407"/>
      <c r="D614" s="408"/>
      <c r="E614" s="408"/>
      <c r="F614" s="409" t="s">
        <v>642</v>
      </c>
      <c r="G614" s="462">
        <f>SUM(G542:G613)</f>
        <v>0</v>
      </c>
    </row>
    <row r="615" spans="1:7" s="308" customFormat="1" ht="15.75" x14ac:dyDescent="0.2">
      <c r="A615" s="420"/>
      <c r="B615" s="420"/>
      <c r="C615" s="420"/>
      <c r="D615" s="421" t="s">
        <v>649</v>
      </c>
      <c r="E615" s="420"/>
      <c r="F615" s="420"/>
      <c r="G615" s="420"/>
    </row>
    <row r="616" spans="1:7" s="308" customFormat="1" x14ac:dyDescent="0.2">
      <c r="A616" s="531" t="s">
        <v>176</v>
      </c>
      <c r="B616" s="532" t="s">
        <v>253</v>
      </c>
      <c r="C616" s="527" t="s">
        <v>254</v>
      </c>
      <c r="D616" s="528" t="s">
        <v>3</v>
      </c>
      <c r="E616" s="528"/>
      <c r="F616" s="521" t="s">
        <v>485</v>
      </c>
      <c r="G616" s="521" t="s">
        <v>407</v>
      </c>
    </row>
    <row r="617" spans="1:7" s="308" customFormat="1" ht="19.5" customHeight="1" x14ac:dyDescent="0.2">
      <c r="A617" s="531"/>
      <c r="B617" s="532"/>
      <c r="C617" s="527"/>
      <c r="D617" s="439" t="s">
        <v>5</v>
      </c>
      <c r="E617" s="441" t="s">
        <v>150</v>
      </c>
      <c r="F617" s="529"/>
      <c r="G617" s="521"/>
    </row>
    <row r="618" spans="1:7" s="308" customFormat="1" ht="8.25" customHeight="1" x14ac:dyDescent="0.2">
      <c r="A618" s="422">
        <v>1</v>
      </c>
      <c r="B618" s="106">
        <v>2</v>
      </c>
      <c r="C618" s="365">
        <v>3</v>
      </c>
      <c r="D618" s="106">
        <v>4</v>
      </c>
      <c r="E618" s="106">
        <v>5</v>
      </c>
      <c r="F618" s="106">
        <v>6</v>
      </c>
      <c r="G618" s="106">
        <v>7</v>
      </c>
    </row>
    <row r="619" spans="1:7" s="308" customFormat="1" ht="12" customHeight="1" x14ac:dyDescent="0.2">
      <c r="A619" s="423">
        <f>MAX(A$9:A618)+1</f>
        <v>377</v>
      </c>
      <c r="B619" s="389"/>
      <c r="C619" s="374" t="s">
        <v>650</v>
      </c>
      <c r="D619" s="395" t="s">
        <v>185</v>
      </c>
      <c r="E619" s="397">
        <v>2</v>
      </c>
      <c r="F619" s="191"/>
      <c r="G619" s="313" t="str">
        <f>IF(F619&lt;&gt;"",ROUND(F619*E619,2),"")</f>
        <v/>
      </c>
    </row>
    <row r="620" spans="1:7" s="308" customFormat="1" x14ac:dyDescent="0.2">
      <c r="A620" s="423">
        <f>MAX(A$9:A619)+1</f>
        <v>378</v>
      </c>
      <c r="B620" s="401"/>
      <c r="C620" s="402" t="s">
        <v>651</v>
      </c>
      <c r="D620" s="403" t="s">
        <v>185</v>
      </c>
      <c r="E620" s="424">
        <v>2</v>
      </c>
      <c r="F620" s="191"/>
      <c r="G620" s="313" t="str">
        <f t="shared" ref="G620" si="52">IF(F620&lt;&gt;"",ROUND(F620*E620,2),"")</f>
        <v/>
      </c>
    </row>
    <row r="621" spans="1:7" s="308" customFormat="1" x14ac:dyDescent="0.2">
      <c r="A621" s="425"/>
      <c r="B621" s="426"/>
      <c r="C621" s="427"/>
      <c r="D621" s="428"/>
      <c r="E621" s="428"/>
      <c r="F621" s="429" t="s">
        <v>652</v>
      </c>
      <c r="G621" s="462">
        <f>SUM(G619:G620)</f>
        <v>0</v>
      </c>
    </row>
    <row r="622" spans="1:7" s="308" customFormat="1" x14ac:dyDescent="0.2">
      <c r="A622" s="15"/>
      <c r="B622" s="107"/>
      <c r="C622" s="107"/>
      <c r="D622" s="107"/>
      <c r="E622" s="307"/>
      <c r="F622" s="262"/>
      <c r="G622" s="173"/>
    </row>
    <row r="623" spans="1:7" ht="15" x14ac:dyDescent="0.2">
      <c r="A623" s="15"/>
      <c r="B623" s="163"/>
      <c r="C623" s="164" t="s">
        <v>408</v>
      </c>
      <c r="D623" s="165"/>
      <c r="E623" s="166"/>
      <c r="F623" s="262"/>
      <c r="G623" s="190"/>
    </row>
    <row r="624" spans="1:7" ht="15" x14ac:dyDescent="0.2">
      <c r="C624" s="244" t="s">
        <v>422</v>
      </c>
      <c r="D624" s="245"/>
      <c r="E624" s="167" t="s">
        <v>412</v>
      </c>
    </row>
    <row r="625" spans="3:7" ht="12.75" customHeight="1" x14ac:dyDescent="0.2">
      <c r="C625" s="247" t="s">
        <v>370</v>
      </c>
      <c r="D625" s="245"/>
      <c r="E625" s="463">
        <f>G160</f>
        <v>0</v>
      </c>
    </row>
    <row r="626" spans="3:7" x14ac:dyDescent="0.2">
      <c r="C626" s="248" t="s">
        <v>383</v>
      </c>
      <c r="D626" s="245"/>
      <c r="E626" s="463">
        <f>G267</f>
        <v>0</v>
      </c>
    </row>
    <row r="627" spans="3:7" x14ac:dyDescent="0.2">
      <c r="C627" s="249" t="s">
        <v>380</v>
      </c>
      <c r="D627" s="245"/>
      <c r="E627" s="463">
        <f>G356</f>
        <v>0</v>
      </c>
    </row>
    <row r="628" spans="3:7" x14ac:dyDescent="0.2">
      <c r="C628" s="250" t="s">
        <v>390</v>
      </c>
      <c r="D628" s="245"/>
      <c r="E628" s="463">
        <f>G462</f>
        <v>0</v>
      </c>
    </row>
    <row r="629" spans="3:7" x14ac:dyDescent="0.2">
      <c r="C629" s="282" t="s">
        <v>398</v>
      </c>
      <c r="D629" s="245"/>
      <c r="E629" s="463">
        <f>G475</f>
        <v>0</v>
      </c>
    </row>
    <row r="630" spans="3:7" ht="13.5" thickBot="1" x14ac:dyDescent="0.25">
      <c r="C630" s="281" t="s">
        <v>400</v>
      </c>
      <c r="D630" s="251"/>
      <c r="E630" s="464">
        <f>G494</f>
        <v>0</v>
      </c>
      <c r="G630" s="431">
        <f>SUM(E625:E630)</f>
        <v>0</v>
      </c>
    </row>
    <row r="631" spans="3:7" ht="13.5" thickTop="1" x14ac:dyDescent="0.2">
      <c r="C631" s="410" t="s">
        <v>646</v>
      </c>
      <c r="D631" s="411"/>
      <c r="E631" s="465"/>
      <c r="F631" s="412"/>
      <c r="G631" s="419"/>
    </row>
    <row r="632" spans="3:7" x14ac:dyDescent="0.2">
      <c r="C632" s="413" t="s">
        <v>647</v>
      </c>
      <c r="D632" s="414"/>
      <c r="E632" s="466">
        <f>G536</f>
        <v>0</v>
      </c>
      <c r="F632" s="412"/>
      <c r="G632" s="419"/>
    </row>
    <row r="633" spans="3:7" ht="13.5" thickBot="1" x14ac:dyDescent="0.25">
      <c r="C633" s="415" t="s">
        <v>648</v>
      </c>
      <c r="D633" s="416"/>
      <c r="E633" s="467">
        <f>G614</f>
        <v>0</v>
      </c>
      <c r="F633" s="412"/>
      <c r="G633" s="431">
        <f>E632+E633</f>
        <v>0</v>
      </c>
    </row>
    <row r="634" spans="3:7" ht="14.25" thickTop="1" thickBot="1" x14ac:dyDescent="0.25">
      <c r="C634" s="417" t="s">
        <v>649</v>
      </c>
      <c r="D634" s="418"/>
      <c r="E634" s="468">
        <f>G621</f>
        <v>0</v>
      </c>
      <c r="F634" s="1"/>
      <c r="G634" s="1"/>
    </row>
    <row r="635" spans="3:7" x14ac:dyDescent="0.2">
      <c r="C635" s="252" t="s">
        <v>410</v>
      </c>
      <c r="D635" s="253"/>
      <c r="E635" s="469">
        <f>SUM(E625:E634)</f>
        <v>0</v>
      </c>
    </row>
    <row r="636" spans="3:7" x14ac:dyDescent="0.2">
      <c r="C636" s="254" t="s">
        <v>411</v>
      </c>
      <c r="D636" s="245"/>
      <c r="E636" s="463">
        <f>E635*0.23</f>
        <v>0</v>
      </c>
    </row>
    <row r="637" spans="3:7" x14ac:dyDescent="0.2">
      <c r="C637" s="254" t="s">
        <v>409</v>
      </c>
      <c r="D637" s="245"/>
      <c r="E637" s="463">
        <f>E635*1.23</f>
        <v>0</v>
      </c>
    </row>
    <row r="644" spans="1:6" x14ac:dyDescent="0.2">
      <c r="A644" s="169"/>
    </row>
    <row r="650" spans="1:6" x14ac:dyDescent="0.2">
      <c r="B650" s="255"/>
      <c r="F650" s="263"/>
    </row>
    <row r="652" spans="1:6" x14ac:dyDescent="0.2">
      <c r="B652" s="255"/>
      <c r="F652" s="263"/>
    </row>
    <row r="671" ht="12.75" customHeight="1" x14ac:dyDescent="0.2"/>
    <row r="749" ht="12.75" customHeight="1" x14ac:dyDescent="0.2"/>
  </sheetData>
  <mergeCells count="90">
    <mergeCell ref="G616:G617"/>
    <mergeCell ref="A538:A539"/>
    <mergeCell ref="B538:B539"/>
    <mergeCell ref="C538:C539"/>
    <mergeCell ref="D538:E538"/>
    <mergeCell ref="F538:F539"/>
    <mergeCell ref="G538:G539"/>
    <mergeCell ref="A616:A617"/>
    <mergeCell ref="B616:B617"/>
    <mergeCell ref="C616:C617"/>
    <mergeCell ref="D616:E616"/>
    <mergeCell ref="F616:F617"/>
    <mergeCell ref="A496:A497"/>
    <mergeCell ref="B496:B497"/>
    <mergeCell ref="C496:C497"/>
    <mergeCell ref="D496:E496"/>
    <mergeCell ref="F496:F497"/>
    <mergeCell ref="A477:A479"/>
    <mergeCell ref="B477:B479"/>
    <mergeCell ref="C477:C479"/>
    <mergeCell ref="D477:E477"/>
    <mergeCell ref="F477:F479"/>
    <mergeCell ref="D478:D479"/>
    <mergeCell ref="E478:E479"/>
    <mergeCell ref="G464:G466"/>
    <mergeCell ref="D465:D466"/>
    <mergeCell ref="E465:E466"/>
    <mergeCell ref="F446:F447"/>
    <mergeCell ref="G496:G497"/>
    <mergeCell ref="G477:G479"/>
    <mergeCell ref="A464:A466"/>
    <mergeCell ref="B464:B466"/>
    <mergeCell ref="C464:C466"/>
    <mergeCell ref="D464:E464"/>
    <mergeCell ref="F464:F466"/>
    <mergeCell ref="A404:A406"/>
    <mergeCell ref="B404:B406"/>
    <mergeCell ref="C404:C406"/>
    <mergeCell ref="D404:E404"/>
    <mergeCell ref="F404:F406"/>
    <mergeCell ref="A446:A447"/>
    <mergeCell ref="B446:B447"/>
    <mergeCell ref="C446:C447"/>
    <mergeCell ref="D446:E446"/>
    <mergeCell ref="G446:G447"/>
    <mergeCell ref="G359:G361"/>
    <mergeCell ref="D360:D361"/>
    <mergeCell ref="E360:E361"/>
    <mergeCell ref="B315:B317"/>
    <mergeCell ref="G404:G406"/>
    <mergeCell ref="D405:D406"/>
    <mergeCell ref="F359:F361"/>
    <mergeCell ref="E405:E406"/>
    <mergeCell ref="B318:B319"/>
    <mergeCell ref="A359:A361"/>
    <mergeCell ref="B359:B361"/>
    <mergeCell ref="C359:C361"/>
    <mergeCell ref="D359:E359"/>
    <mergeCell ref="A269:A270"/>
    <mergeCell ref="B269:B270"/>
    <mergeCell ref="D269:E269"/>
    <mergeCell ref="F269:F270"/>
    <mergeCell ref="G269:G270"/>
    <mergeCell ref="G209:G210"/>
    <mergeCell ref="A238:A239"/>
    <mergeCell ref="B238:B239"/>
    <mergeCell ref="D238:E238"/>
    <mergeCell ref="F238:F239"/>
    <mergeCell ref="G238:G239"/>
    <mergeCell ref="A209:A210"/>
    <mergeCell ref="B209:B210"/>
    <mergeCell ref="D209:E209"/>
    <mergeCell ref="F209:F210"/>
    <mergeCell ref="A163:A164"/>
    <mergeCell ref="B163:B164"/>
    <mergeCell ref="D163:E163"/>
    <mergeCell ref="F163:F164"/>
    <mergeCell ref="G163:G164"/>
    <mergeCell ref="A177:A178"/>
    <mergeCell ref="B177:B178"/>
    <mergeCell ref="D177:E177"/>
    <mergeCell ref="F177:F178"/>
    <mergeCell ref="G177:G178"/>
    <mergeCell ref="A1:G1"/>
    <mergeCell ref="A2:G2"/>
    <mergeCell ref="A3:A4"/>
    <mergeCell ref="B3:B4"/>
    <mergeCell ref="D3:E3"/>
    <mergeCell ref="F3:F4"/>
    <mergeCell ref="G3:G4"/>
  </mergeCells>
  <pageMargins left="0.70866141732283472" right="0.51181102362204722" top="0.47244094488188981" bottom="0.51181102362204722" header="0" footer="0.15748031496062992"/>
  <pageSetup paperSize="9" scale="7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0"/>
  <sheetViews>
    <sheetView tabSelected="1" zoomScale="145" zoomScaleNormal="145" workbookViewId="0">
      <pane ySplit="4" topLeftCell="A5" activePane="bottomLeft" state="frozen"/>
      <selection pane="bottomLeft" activeCell="E8" sqref="E8"/>
    </sheetView>
  </sheetViews>
  <sheetFormatPr defaultColWidth="9.140625" defaultRowHeight="12.75" x14ac:dyDescent="0.2"/>
  <cols>
    <col min="1" max="1" width="5.85546875" style="168" customWidth="1"/>
    <col min="2" max="2" width="11.7109375" style="243" customWidth="1"/>
    <col min="3" max="3" width="48.28515625" style="243" customWidth="1"/>
    <col min="4" max="4" width="7" style="243" customWidth="1"/>
    <col min="5" max="5" width="15.85546875" style="198" customWidth="1"/>
    <col min="6" max="6" width="13.42578125" style="246" customWidth="1"/>
    <col min="7" max="7" width="16" style="246" customWidth="1"/>
    <col min="8" max="16384" width="9.140625" style="1"/>
  </cols>
  <sheetData>
    <row r="1" spans="1:7" ht="49.5" customHeight="1" x14ac:dyDescent="0.2">
      <c r="A1" s="486" t="s">
        <v>653</v>
      </c>
      <c r="B1" s="487"/>
      <c r="C1" s="487"/>
      <c r="D1" s="487"/>
      <c r="E1" s="487"/>
      <c r="F1" s="487"/>
      <c r="G1" s="487"/>
    </row>
    <row r="2" spans="1:7" ht="15.75" x14ac:dyDescent="0.25">
      <c r="A2" s="488" t="s">
        <v>370</v>
      </c>
      <c r="B2" s="488"/>
      <c r="C2" s="488"/>
      <c r="D2" s="488"/>
      <c r="E2" s="488"/>
      <c r="F2" s="488"/>
      <c r="G2" s="488"/>
    </row>
    <row r="3" spans="1:7" x14ac:dyDescent="0.2">
      <c r="A3" s="489" t="s">
        <v>0</v>
      </c>
      <c r="B3" s="490" t="s">
        <v>1</v>
      </c>
      <c r="C3" s="471" t="s">
        <v>2</v>
      </c>
      <c r="D3" s="491" t="s">
        <v>3</v>
      </c>
      <c r="E3" s="491"/>
      <c r="F3" s="492" t="s">
        <v>482</v>
      </c>
      <c r="G3" s="494" t="s">
        <v>483</v>
      </c>
    </row>
    <row r="4" spans="1:7" x14ac:dyDescent="0.2">
      <c r="A4" s="489"/>
      <c r="B4" s="490"/>
      <c r="C4" s="471"/>
      <c r="D4" s="472" t="s">
        <v>5</v>
      </c>
      <c r="E4" s="193" t="s">
        <v>6</v>
      </c>
      <c r="F4" s="493"/>
      <c r="G4" s="494"/>
    </row>
    <row r="5" spans="1:7" ht="9" customHeight="1" x14ac:dyDescent="0.2">
      <c r="A5" s="2">
        <v>1</v>
      </c>
      <c r="B5" s="194">
        <v>2</v>
      </c>
      <c r="C5" s="195">
        <v>3</v>
      </c>
      <c r="D5" s="194">
        <v>4</v>
      </c>
      <c r="E5" s="194">
        <v>5</v>
      </c>
      <c r="F5" s="194">
        <v>6</v>
      </c>
      <c r="G5" s="194">
        <v>7</v>
      </c>
    </row>
    <row r="6" spans="1:7" ht="15.75" x14ac:dyDescent="0.2">
      <c r="A6" s="2"/>
      <c r="B6" s="3" t="s">
        <v>436</v>
      </c>
      <c r="C6" s="4" t="s">
        <v>426</v>
      </c>
      <c r="D6" s="5"/>
      <c r="E6" s="6"/>
      <c r="F6" s="170"/>
      <c r="G6" s="184"/>
    </row>
    <row r="7" spans="1:7" ht="25.5" x14ac:dyDescent="0.2">
      <c r="A7" s="9">
        <v>1</v>
      </c>
      <c r="B7" s="197"/>
      <c r="C7" s="7" t="s">
        <v>427</v>
      </c>
      <c r="D7" s="479" t="s">
        <v>476</v>
      </c>
      <c r="E7" s="295">
        <v>1</v>
      </c>
      <c r="F7" s="313"/>
      <c r="G7" s="313" t="str">
        <f t="shared" ref="G7:G8" si="0">IF(F7&lt;&gt;"",ROUND(F7*E7,2),"")</f>
        <v/>
      </c>
    </row>
    <row r="8" spans="1:7" ht="25.5" x14ac:dyDescent="0.2">
      <c r="A8" s="9">
        <v>2</v>
      </c>
      <c r="B8" s="197"/>
      <c r="C8" s="7" t="s">
        <v>428</v>
      </c>
      <c r="D8" s="479" t="s">
        <v>476</v>
      </c>
      <c r="E8" s="295">
        <v>1</v>
      </c>
      <c r="F8" s="313"/>
      <c r="G8" s="313" t="str">
        <f t="shared" si="0"/>
        <v/>
      </c>
    </row>
    <row r="9" spans="1:7" ht="15.75" x14ac:dyDescent="0.2">
      <c r="A9" s="2"/>
      <c r="B9" s="197"/>
      <c r="C9" s="4" t="s">
        <v>7</v>
      </c>
      <c r="D9" s="5"/>
      <c r="E9" s="296"/>
      <c r="F9" s="314"/>
      <c r="G9" s="315"/>
    </row>
    <row r="10" spans="1:7" x14ac:dyDescent="0.2">
      <c r="A10" s="9"/>
      <c r="B10" s="10" t="s">
        <v>8</v>
      </c>
      <c r="C10" s="11" t="s">
        <v>9</v>
      </c>
      <c r="D10" s="12"/>
      <c r="E10" s="297"/>
      <c r="F10" s="316"/>
      <c r="G10" s="317"/>
    </row>
    <row r="11" spans="1:7" x14ac:dyDescent="0.2">
      <c r="A11" s="9">
        <v>3</v>
      </c>
      <c r="B11" s="3"/>
      <c r="C11" s="14" t="s">
        <v>10</v>
      </c>
      <c r="D11" s="479" t="s">
        <v>11</v>
      </c>
      <c r="E11" s="295">
        <v>11.79</v>
      </c>
      <c r="F11" s="312"/>
      <c r="G11" s="313" t="str">
        <f>IF(F11&lt;&gt;"",ROUND(F11*E11,2),"")</f>
        <v/>
      </c>
    </row>
    <row r="12" spans="1:7" x14ac:dyDescent="0.2">
      <c r="A12" s="9"/>
      <c r="B12" s="10" t="s">
        <v>12</v>
      </c>
      <c r="C12" s="11" t="s">
        <v>13</v>
      </c>
      <c r="D12" s="12"/>
      <c r="E12" s="297"/>
      <c r="F12" s="316"/>
      <c r="G12" s="317"/>
    </row>
    <row r="13" spans="1:7" ht="38.25" x14ac:dyDescent="0.2">
      <c r="A13" s="9">
        <f>A11+1</f>
        <v>4</v>
      </c>
      <c r="B13" s="3"/>
      <c r="C13" s="430" t="s">
        <v>656</v>
      </c>
      <c r="D13" s="479" t="s">
        <v>28</v>
      </c>
      <c r="E13" s="295">
        <v>2</v>
      </c>
      <c r="F13" s="313"/>
      <c r="G13" s="313" t="str">
        <f t="shared" ref="G13:G77" si="1">IF(F13&lt;&gt;"",ROUND(F13*E13,2),"")</f>
        <v/>
      </c>
    </row>
    <row r="14" spans="1:7" ht="38.25" x14ac:dyDescent="0.2">
      <c r="A14" s="9">
        <f>A13+1</f>
        <v>5</v>
      </c>
      <c r="B14" s="3"/>
      <c r="C14" s="430" t="s">
        <v>657</v>
      </c>
      <c r="D14" s="479" t="s">
        <v>28</v>
      </c>
      <c r="E14" s="295">
        <v>2</v>
      </c>
      <c r="F14" s="313"/>
      <c r="G14" s="313" t="str">
        <f t="shared" si="1"/>
        <v/>
      </c>
    </row>
    <row r="15" spans="1:7" ht="38.25" x14ac:dyDescent="0.2">
      <c r="A15" s="9">
        <f t="shared" ref="A15:A21" si="2">A14+1</f>
        <v>6</v>
      </c>
      <c r="B15" s="3"/>
      <c r="C15" s="430" t="s">
        <v>658</v>
      </c>
      <c r="D15" s="479" t="s">
        <v>28</v>
      </c>
      <c r="E15" s="295">
        <v>2</v>
      </c>
      <c r="F15" s="313"/>
      <c r="G15" s="313" t="str">
        <f t="shared" si="1"/>
        <v/>
      </c>
    </row>
    <row r="16" spans="1:7" ht="38.25" x14ac:dyDescent="0.2">
      <c r="A16" s="9">
        <f t="shared" si="2"/>
        <v>7</v>
      </c>
      <c r="B16" s="3"/>
      <c r="C16" s="430" t="s">
        <v>659</v>
      </c>
      <c r="D16" s="479" t="s">
        <v>28</v>
      </c>
      <c r="E16" s="295">
        <v>2</v>
      </c>
      <c r="F16" s="313"/>
      <c r="G16" s="313" t="str">
        <f t="shared" si="1"/>
        <v/>
      </c>
    </row>
    <row r="17" spans="1:7" x14ac:dyDescent="0.2">
      <c r="A17" s="442">
        <f t="shared" si="2"/>
        <v>8</v>
      </c>
      <c r="B17" s="443"/>
      <c r="C17" s="430" t="s">
        <v>654</v>
      </c>
      <c r="D17" s="389" t="s">
        <v>655</v>
      </c>
      <c r="E17" s="444">
        <v>0.1</v>
      </c>
      <c r="F17" s="191"/>
      <c r="G17" s="313" t="str">
        <f t="shared" si="1"/>
        <v/>
      </c>
    </row>
    <row r="18" spans="1:7" ht="25.5" x14ac:dyDescent="0.2">
      <c r="A18" s="442">
        <f t="shared" si="2"/>
        <v>9</v>
      </c>
      <c r="B18" s="3"/>
      <c r="C18" s="430" t="s">
        <v>478</v>
      </c>
      <c r="D18" s="479" t="s">
        <v>28</v>
      </c>
      <c r="E18" s="295">
        <v>100</v>
      </c>
      <c r="F18" s="318"/>
      <c r="G18" s="313" t="str">
        <f t="shared" si="1"/>
        <v/>
      </c>
    </row>
    <row r="19" spans="1:7" ht="38.25" x14ac:dyDescent="0.2">
      <c r="A19" s="442">
        <f t="shared" si="2"/>
        <v>10</v>
      </c>
      <c r="B19" s="3"/>
      <c r="C19" s="14" t="s">
        <v>479</v>
      </c>
      <c r="D19" s="479" t="s">
        <v>28</v>
      </c>
      <c r="E19" s="295">
        <v>340</v>
      </c>
      <c r="F19" s="318"/>
      <c r="G19" s="313" t="str">
        <f t="shared" si="1"/>
        <v/>
      </c>
    </row>
    <row r="20" spans="1:7" ht="38.25" x14ac:dyDescent="0.2">
      <c r="A20" s="442">
        <f t="shared" si="2"/>
        <v>11</v>
      </c>
      <c r="B20" s="3"/>
      <c r="C20" s="14" t="s">
        <v>480</v>
      </c>
      <c r="D20" s="479" t="s">
        <v>28</v>
      </c>
      <c r="E20" s="295">
        <v>218</v>
      </c>
      <c r="F20" s="318"/>
      <c r="G20" s="313" t="str">
        <f t="shared" si="1"/>
        <v/>
      </c>
    </row>
    <row r="21" spans="1:7" ht="38.25" x14ac:dyDescent="0.2">
      <c r="A21" s="442">
        <f t="shared" si="2"/>
        <v>12</v>
      </c>
      <c r="B21" s="3"/>
      <c r="C21" s="14" t="s">
        <v>481</v>
      </c>
      <c r="D21" s="479" t="s">
        <v>28</v>
      </c>
      <c r="E21" s="295">
        <v>63</v>
      </c>
      <c r="F21" s="318"/>
      <c r="G21" s="313" t="str">
        <f t="shared" si="1"/>
        <v/>
      </c>
    </row>
    <row r="22" spans="1:7" x14ac:dyDescent="0.2">
      <c r="A22" s="9"/>
      <c r="B22" s="10" t="s">
        <v>14</v>
      </c>
      <c r="C22" s="4" t="s">
        <v>15</v>
      </c>
      <c r="D22" s="15"/>
      <c r="E22" s="296"/>
      <c r="F22" s="314"/>
      <c r="G22" s="313" t="str">
        <f t="shared" si="1"/>
        <v/>
      </c>
    </row>
    <row r="23" spans="1:7" ht="25.5" x14ac:dyDescent="0.2">
      <c r="A23" s="9">
        <f>MAX(A9:A22)+1</f>
        <v>13</v>
      </c>
      <c r="B23" s="3"/>
      <c r="C23" s="14" t="s">
        <v>16</v>
      </c>
      <c r="D23" s="479" t="s">
        <v>28</v>
      </c>
      <c r="E23" s="295">
        <v>51</v>
      </c>
      <c r="F23" s="313"/>
      <c r="G23" s="313" t="str">
        <f t="shared" si="1"/>
        <v/>
      </c>
    </row>
    <row r="24" spans="1:7" ht="25.5" x14ac:dyDescent="0.2">
      <c r="A24" s="9">
        <f>MAX(A10:A23)+1</f>
        <v>14</v>
      </c>
      <c r="B24" s="3"/>
      <c r="C24" s="14" t="s">
        <v>17</v>
      </c>
      <c r="D24" s="479" t="s">
        <v>28</v>
      </c>
      <c r="E24" s="295">
        <v>203</v>
      </c>
      <c r="F24" s="313"/>
      <c r="G24" s="313" t="str">
        <f t="shared" si="1"/>
        <v/>
      </c>
    </row>
    <row r="25" spans="1:7" ht="25.5" x14ac:dyDescent="0.2">
      <c r="A25" s="9">
        <f>MAX(A11:A24)+1</f>
        <v>15</v>
      </c>
      <c r="B25" s="3"/>
      <c r="C25" s="14" t="s">
        <v>18</v>
      </c>
      <c r="D25" s="479" t="s">
        <v>28</v>
      </c>
      <c r="E25" s="295">
        <v>115</v>
      </c>
      <c r="F25" s="313"/>
      <c r="G25" s="313" t="str">
        <f t="shared" si="1"/>
        <v/>
      </c>
    </row>
    <row r="26" spans="1:7" ht="25.5" x14ac:dyDescent="0.2">
      <c r="A26" s="9">
        <f>MAX(A12:A25)+1</f>
        <v>16</v>
      </c>
      <c r="B26" s="3"/>
      <c r="C26" s="14" t="s">
        <v>19</v>
      </c>
      <c r="D26" s="479" t="s">
        <v>28</v>
      </c>
      <c r="E26" s="295">
        <v>22</v>
      </c>
      <c r="F26" s="313"/>
      <c r="G26" s="313" t="str">
        <f t="shared" si="1"/>
        <v/>
      </c>
    </row>
    <row r="27" spans="1:7" x14ac:dyDescent="0.2">
      <c r="A27" s="9"/>
      <c r="B27" s="10" t="s">
        <v>20</v>
      </c>
      <c r="C27" s="4" t="s">
        <v>21</v>
      </c>
      <c r="D27" s="15"/>
      <c r="E27" s="296"/>
      <c r="F27" s="314"/>
      <c r="G27" s="313" t="str">
        <f t="shared" si="1"/>
        <v/>
      </c>
    </row>
    <row r="28" spans="1:7" x14ac:dyDescent="0.2">
      <c r="A28" s="9">
        <f t="shared" ref="A28:A34" si="3">MAX(A19:A27)+1</f>
        <v>17</v>
      </c>
      <c r="B28" s="3"/>
      <c r="C28" s="14" t="s">
        <v>472</v>
      </c>
      <c r="D28" s="479" t="s">
        <v>22</v>
      </c>
      <c r="E28" s="295">
        <v>76346.55</v>
      </c>
      <c r="F28" s="319"/>
      <c r="G28" s="313" t="str">
        <f t="shared" si="1"/>
        <v/>
      </c>
    </row>
    <row r="29" spans="1:7" x14ac:dyDescent="0.2">
      <c r="A29" s="9"/>
      <c r="B29" s="10" t="s">
        <v>23</v>
      </c>
      <c r="C29" s="4" t="s">
        <v>24</v>
      </c>
      <c r="D29" s="15"/>
      <c r="E29" s="296"/>
      <c r="F29" s="314"/>
      <c r="G29" s="313" t="str">
        <f t="shared" si="1"/>
        <v/>
      </c>
    </row>
    <row r="30" spans="1:7" x14ac:dyDescent="0.2">
      <c r="A30" s="9">
        <f t="shared" si="3"/>
        <v>18</v>
      </c>
      <c r="B30" s="3"/>
      <c r="C30" s="14" t="s">
        <v>25</v>
      </c>
      <c r="D30" s="479" t="s">
        <v>26</v>
      </c>
      <c r="E30" s="295">
        <v>735</v>
      </c>
      <c r="F30" s="313"/>
      <c r="G30" s="313" t="str">
        <f t="shared" si="1"/>
        <v/>
      </c>
    </row>
    <row r="31" spans="1:7" x14ac:dyDescent="0.2">
      <c r="A31" s="9">
        <f t="shared" si="3"/>
        <v>19</v>
      </c>
      <c r="B31" s="3"/>
      <c r="C31" s="14" t="s">
        <v>27</v>
      </c>
      <c r="D31" s="479" t="s">
        <v>26</v>
      </c>
      <c r="E31" s="295">
        <v>563</v>
      </c>
      <c r="F31" s="313"/>
      <c r="G31" s="313" t="str">
        <f t="shared" si="1"/>
        <v/>
      </c>
    </row>
    <row r="32" spans="1:7" x14ac:dyDescent="0.2">
      <c r="A32" s="9">
        <f t="shared" si="3"/>
        <v>20</v>
      </c>
      <c r="B32" s="3"/>
      <c r="C32" s="14" t="s">
        <v>453</v>
      </c>
      <c r="D32" s="479" t="s">
        <v>28</v>
      </c>
      <c r="E32" s="295">
        <v>2</v>
      </c>
      <c r="F32" s="313"/>
      <c r="G32" s="313" t="str">
        <f t="shared" si="1"/>
        <v/>
      </c>
    </row>
    <row r="33" spans="1:8" ht="25.5" x14ac:dyDescent="0.2">
      <c r="A33" s="9">
        <f t="shared" si="3"/>
        <v>21</v>
      </c>
      <c r="B33" s="3"/>
      <c r="C33" s="14" t="s">
        <v>452</v>
      </c>
      <c r="D33" s="479" t="s">
        <v>28</v>
      </c>
      <c r="E33" s="295">
        <v>1</v>
      </c>
      <c r="F33" s="313"/>
      <c r="G33" s="313" t="str">
        <f t="shared" si="1"/>
        <v/>
      </c>
    </row>
    <row r="34" spans="1:8" x14ac:dyDescent="0.2">
      <c r="A34" s="9">
        <f t="shared" si="3"/>
        <v>22</v>
      </c>
      <c r="B34" s="3"/>
      <c r="C34" s="14" t="s">
        <v>29</v>
      </c>
      <c r="D34" s="479" t="s">
        <v>26</v>
      </c>
      <c r="E34" s="295">
        <v>601</v>
      </c>
      <c r="F34" s="313"/>
      <c r="G34" s="313" t="str">
        <f t="shared" si="1"/>
        <v/>
      </c>
    </row>
    <row r="35" spans="1:8" x14ac:dyDescent="0.2">
      <c r="A35" s="9"/>
      <c r="B35" s="10" t="s">
        <v>30</v>
      </c>
      <c r="C35" s="4" t="s">
        <v>31</v>
      </c>
      <c r="D35" s="15"/>
      <c r="E35" s="296"/>
      <c r="F35" s="314"/>
      <c r="G35" s="313" t="str">
        <f t="shared" si="1"/>
        <v/>
      </c>
    </row>
    <row r="36" spans="1:8" ht="25.5" x14ac:dyDescent="0.2">
      <c r="A36" s="9">
        <f>A34+1</f>
        <v>23</v>
      </c>
      <c r="B36" s="3"/>
      <c r="C36" s="481" t="s">
        <v>660</v>
      </c>
      <c r="D36" s="389" t="s">
        <v>32</v>
      </c>
      <c r="E36" s="485">
        <v>39500.400000000001</v>
      </c>
      <c r="F36" s="313"/>
      <c r="G36" s="313"/>
    </row>
    <row r="37" spans="1:8" ht="27.75" customHeight="1" x14ac:dyDescent="0.2">
      <c r="A37" s="484" t="s">
        <v>662</v>
      </c>
      <c r="B37" s="3"/>
      <c r="C37" s="481" t="s">
        <v>661</v>
      </c>
      <c r="D37" s="482" t="s">
        <v>32</v>
      </c>
      <c r="E37" s="483">
        <v>39500.400000000001</v>
      </c>
      <c r="F37" s="313"/>
      <c r="G37" s="313"/>
    </row>
    <row r="38" spans="1:8" ht="25.5" x14ac:dyDescent="0.2">
      <c r="A38" s="9">
        <f>A36+1</f>
        <v>24</v>
      </c>
      <c r="B38" s="3"/>
      <c r="C38" s="14" t="s">
        <v>474</v>
      </c>
      <c r="D38" s="479" t="s">
        <v>32</v>
      </c>
      <c r="E38" s="295">
        <v>8169.45</v>
      </c>
      <c r="F38" s="313"/>
      <c r="G38" s="313" t="str">
        <f t="shared" si="1"/>
        <v/>
      </c>
    </row>
    <row r="39" spans="1:8" x14ac:dyDescent="0.2">
      <c r="A39" s="9">
        <f t="shared" ref="A39:A42" si="4">A38+1</f>
        <v>25</v>
      </c>
      <c r="B39" s="3"/>
      <c r="C39" s="14" t="s">
        <v>33</v>
      </c>
      <c r="D39" s="479" t="s">
        <v>26</v>
      </c>
      <c r="E39" s="295">
        <v>2560</v>
      </c>
      <c r="F39" s="313"/>
      <c r="G39" s="313" t="str">
        <f t="shared" si="1"/>
        <v/>
      </c>
    </row>
    <row r="40" spans="1:8" x14ac:dyDescent="0.2">
      <c r="A40" s="9">
        <f t="shared" si="4"/>
        <v>26</v>
      </c>
      <c r="B40" s="3"/>
      <c r="C40" s="14" t="s">
        <v>34</v>
      </c>
      <c r="D40" s="479" t="s">
        <v>26</v>
      </c>
      <c r="E40" s="295">
        <v>2676</v>
      </c>
      <c r="F40" s="313"/>
      <c r="G40" s="313" t="str">
        <f t="shared" si="1"/>
        <v/>
      </c>
    </row>
    <row r="41" spans="1:8" x14ac:dyDescent="0.2">
      <c r="A41" s="9">
        <f t="shared" si="4"/>
        <v>27</v>
      </c>
      <c r="B41" s="3"/>
      <c r="C41" s="14" t="s">
        <v>35</v>
      </c>
      <c r="D41" s="479" t="s">
        <v>28</v>
      </c>
      <c r="E41" s="295">
        <v>373</v>
      </c>
      <c r="F41" s="313"/>
      <c r="G41" s="313" t="str">
        <f t="shared" si="1"/>
        <v/>
      </c>
    </row>
    <row r="42" spans="1:8" x14ac:dyDescent="0.2">
      <c r="A42" s="9">
        <f t="shared" si="4"/>
        <v>28</v>
      </c>
      <c r="B42" s="3"/>
      <c r="C42" s="11" t="s">
        <v>477</v>
      </c>
      <c r="D42" s="389" t="s">
        <v>185</v>
      </c>
      <c r="E42" s="295">
        <v>2</v>
      </c>
      <c r="F42" s="313"/>
      <c r="G42" s="313" t="str">
        <f t="shared" si="1"/>
        <v/>
      </c>
    </row>
    <row r="43" spans="1:8" x14ac:dyDescent="0.2">
      <c r="A43" s="17"/>
      <c r="B43" s="3"/>
      <c r="C43" s="11" t="s">
        <v>36</v>
      </c>
      <c r="D43" s="12"/>
      <c r="E43" s="297"/>
      <c r="F43" s="316"/>
      <c r="G43" s="313" t="str">
        <f t="shared" si="1"/>
        <v/>
      </c>
    </row>
    <row r="44" spans="1:8" x14ac:dyDescent="0.2">
      <c r="A44" s="9"/>
      <c r="B44" s="10" t="s">
        <v>37</v>
      </c>
      <c r="C44" s="11" t="s">
        <v>38</v>
      </c>
      <c r="D44" s="12"/>
      <c r="E44" s="297"/>
      <c r="F44" s="316"/>
      <c r="G44" s="313" t="str">
        <f t="shared" si="1"/>
        <v/>
      </c>
    </row>
    <row r="45" spans="1:8" ht="25.5" x14ac:dyDescent="0.2">
      <c r="A45" s="9">
        <f>MAX(A35:A44)+1</f>
        <v>29</v>
      </c>
      <c r="B45" s="3"/>
      <c r="C45" s="14" t="s">
        <v>39</v>
      </c>
      <c r="D45" s="479" t="s">
        <v>22</v>
      </c>
      <c r="E45" s="295">
        <v>46274.2</v>
      </c>
      <c r="F45" s="313"/>
      <c r="G45" s="313" t="str">
        <f t="shared" si="1"/>
        <v/>
      </c>
    </row>
    <row r="46" spans="1:8" x14ac:dyDescent="0.2">
      <c r="A46" s="9"/>
      <c r="B46" s="10" t="s">
        <v>40</v>
      </c>
      <c r="C46" s="4" t="s">
        <v>41</v>
      </c>
      <c r="D46" s="15"/>
      <c r="E46" s="296"/>
      <c r="F46" s="314"/>
      <c r="G46" s="313" t="str">
        <f t="shared" si="1"/>
        <v/>
      </c>
      <c r="H46" s="18"/>
    </row>
    <row r="47" spans="1:8" ht="25.5" x14ac:dyDescent="0.2">
      <c r="A47" s="9">
        <f t="shared" ref="A47:A49" si="5">MAX(A38:A46)+1</f>
        <v>30</v>
      </c>
      <c r="B47" s="19"/>
      <c r="C47" s="14" t="s">
        <v>371</v>
      </c>
      <c r="D47" s="479" t="s">
        <v>22</v>
      </c>
      <c r="E47" s="295">
        <v>141857</v>
      </c>
      <c r="F47" s="313"/>
      <c r="G47" s="313" t="str">
        <f t="shared" si="1"/>
        <v/>
      </c>
    </row>
    <row r="48" spans="1:8" x14ac:dyDescent="0.2">
      <c r="A48" s="9"/>
      <c r="B48" s="10" t="s">
        <v>42</v>
      </c>
      <c r="C48" s="4" t="s">
        <v>43</v>
      </c>
      <c r="D48" s="15"/>
      <c r="E48" s="296"/>
      <c r="F48" s="314"/>
      <c r="G48" s="313" t="str">
        <f t="shared" si="1"/>
        <v/>
      </c>
    </row>
    <row r="49" spans="1:8" ht="25.5" x14ac:dyDescent="0.2">
      <c r="A49" s="9">
        <f t="shared" si="5"/>
        <v>31</v>
      </c>
      <c r="B49" s="3"/>
      <c r="C49" s="14" t="s">
        <v>44</v>
      </c>
      <c r="D49" s="479" t="s">
        <v>32</v>
      </c>
      <c r="E49" s="295">
        <v>32130</v>
      </c>
      <c r="F49" s="313"/>
      <c r="G49" s="313" t="str">
        <f t="shared" si="1"/>
        <v/>
      </c>
      <c r="H49" s="18"/>
    </row>
    <row r="50" spans="1:8" ht="25.5" x14ac:dyDescent="0.2">
      <c r="A50" s="9"/>
      <c r="B50" s="10" t="s">
        <v>437</v>
      </c>
      <c r="C50" s="4" t="s">
        <v>45</v>
      </c>
      <c r="D50" s="15"/>
      <c r="E50" s="296"/>
      <c r="F50" s="314"/>
      <c r="G50" s="313" t="str">
        <f t="shared" si="1"/>
        <v/>
      </c>
    </row>
    <row r="51" spans="1:8" x14ac:dyDescent="0.2">
      <c r="A51" s="9">
        <f>A49+1</f>
        <v>32</v>
      </c>
      <c r="B51" s="3"/>
      <c r="C51" s="14" t="s">
        <v>46</v>
      </c>
      <c r="D51" s="479" t="s">
        <v>32</v>
      </c>
      <c r="E51" s="298">
        <v>41892.589999999997</v>
      </c>
      <c r="F51" s="313"/>
      <c r="G51" s="313" t="str">
        <f t="shared" si="1"/>
        <v/>
      </c>
    </row>
    <row r="52" spans="1:8" x14ac:dyDescent="0.2">
      <c r="A52" s="9">
        <f>A51+1</f>
        <v>33</v>
      </c>
      <c r="B52" s="3"/>
      <c r="C52" s="14" t="s">
        <v>47</v>
      </c>
      <c r="D52" s="479" t="s">
        <v>32</v>
      </c>
      <c r="E52" s="298">
        <v>40700.269999999997</v>
      </c>
      <c r="F52" s="313"/>
      <c r="G52" s="313" t="str">
        <f t="shared" si="1"/>
        <v/>
      </c>
    </row>
    <row r="53" spans="1:8" ht="25.5" x14ac:dyDescent="0.2">
      <c r="A53" s="9">
        <f>A52+1</f>
        <v>34</v>
      </c>
      <c r="B53" s="3"/>
      <c r="C53" s="14" t="s">
        <v>48</v>
      </c>
      <c r="D53" s="479" t="s">
        <v>32</v>
      </c>
      <c r="E53" s="298">
        <v>1192.32</v>
      </c>
      <c r="F53" s="313"/>
      <c r="G53" s="313" t="str">
        <f t="shared" si="1"/>
        <v/>
      </c>
    </row>
    <row r="54" spans="1:8" ht="25.5" x14ac:dyDescent="0.2">
      <c r="A54" s="9">
        <f>A53+1</f>
        <v>35</v>
      </c>
      <c r="B54" s="3"/>
      <c r="C54" s="14" t="s">
        <v>49</v>
      </c>
      <c r="D54" s="479" t="s">
        <v>32</v>
      </c>
      <c r="E54" s="298">
        <v>40700.269999999997</v>
      </c>
      <c r="F54" s="313"/>
      <c r="G54" s="313" t="str">
        <f t="shared" si="1"/>
        <v/>
      </c>
    </row>
    <row r="55" spans="1:8" x14ac:dyDescent="0.2">
      <c r="A55" s="9"/>
      <c r="B55" s="3"/>
      <c r="C55" s="11" t="s">
        <v>50</v>
      </c>
      <c r="D55" s="12"/>
      <c r="E55" s="297"/>
      <c r="F55" s="316"/>
      <c r="G55" s="313" t="str">
        <f t="shared" si="1"/>
        <v/>
      </c>
    </row>
    <row r="56" spans="1:8" x14ac:dyDescent="0.2">
      <c r="A56" s="9"/>
      <c r="B56" s="10" t="s">
        <v>438</v>
      </c>
      <c r="C56" s="11" t="s">
        <v>51</v>
      </c>
      <c r="D56" s="12"/>
      <c r="E56" s="297"/>
      <c r="F56" s="316"/>
      <c r="G56" s="313" t="str">
        <f t="shared" si="1"/>
        <v/>
      </c>
    </row>
    <row r="57" spans="1:8" ht="38.25" x14ac:dyDescent="0.2">
      <c r="A57" s="9">
        <f t="shared" ref="A57:A65" si="6">MAX(A48:A56)+1</f>
        <v>36</v>
      </c>
      <c r="B57" s="3"/>
      <c r="C57" s="14" t="s">
        <v>52</v>
      </c>
      <c r="D57" s="479" t="s">
        <v>26</v>
      </c>
      <c r="E57" s="295">
        <v>33.33</v>
      </c>
      <c r="F57" s="313"/>
      <c r="G57" s="313" t="str">
        <f t="shared" si="1"/>
        <v/>
      </c>
    </row>
    <row r="58" spans="1:8" ht="38.25" x14ac:dyDescent="0.2">
      <c r="A58" s="9">
        <f t="shared" si="6"/>
        <v>37</v>
      </c>
      <c r="B58" s="3"/>
      <c r="C58" s="14" t="s">
        <v>423</v>
      </c>
      <c r="D58" s="479" t="s">
        <v>26</v>
      </c>
      <c r="E58" s="295">
        <v>164.82</v>
      </c>
      <c r="F58" s="313"/>
      <c r="G58" s="313" t="str">
        <f t="shared" si="1"/>
        <v/>
      </c>
    </row>
    <row r="59" spans="1:8" ht="38.25" x14ac:dyDescent="0.2">
      <c r="A59" s="9">
        <f t="shared" si="6"/>
        <v>38</v>
      </c>
      <c r="B59" s="3"/>
      <c r="C59" s="14" t="s">
        <v>53</v>
      </c>
      <c r="D59" s="479" t="s">
        <v>26</v>
      </c>
      <c r="E59" s="295">
        <v>31.45</v>
      </c>
      <c r="F59" s="313"/>
      <c r="G59" s="313" t="str">
        <f t="shared" si="1"/>
        <v/>
      </c>
    </row>
    <row r="60" spans="1:8" ht="38.25" x14ac:dyDescent="0.2">
      <c r="A60" s="9">
        <f t="shared" si="6"/>
        <v>39</v>
      </c>
      <c r="B60" s="3"/>
      <c r="C60" s="14" t="s">
        <v>54</v>
      </c>
      <c r="D60" s="479" t="s">
        <v>26</v>
      </c>
      <c r="E60" s="295">
        <v>35.5</v>
      </c>
      <c r="F60" s="313"/>
      <c r="G60" s="313" t="str">
        <f t="shared" si="1"/>
        <v/>
      </c>
    </row>
    <row r="61" spans="1:8" ht="25.5" x14ac:dyDescent="0.2">
      <c r="A61" s="9">
        <f t="shared" si="6"/>
        <v>40</v>
      </c>
      <c r="B61" s="3"/>
      <c r="C61" s="14" t="s">
        <v>55</v>
      </c>
      <c r="D61" s="479" t="s">
        <v>26</v>
      </c>
      <c r="E61" s="295">
        <v>28.71</v>
      </c>
      <c r="F61" s="313"/>
      <c r="G61" s="313" t="str">
        <f t="shared" si="1"/>
        <v/>
      </c>
    </row>
    <row r="62" spans="1:8" ht="25.5" x14ac:dyDescent="0.2">
      <c r="A62" s="9">
        <f t="shared" si="6"/>
        <v>41</v>
      </c>
      <c r="B62" s="3"/>
      <c r="C62" s="14" t="s">
        <v>56</v>
      </c>
      <c r="D62" s="479" t="s">
        <v>26</v>
      </c>
      <c r="E62" s="295">
        <v>55.57</v>
      </c>
      <c r="F62" s="313"/>
      <c r="G62" s="313" t="str">
        <f t="shared" si="1"/>
        <v/>
      </c>
    </row>
    <row r="63" spans="1:8" ht="25.5" x14ac:dyDescent="0.2">
      <c r="A63" s="9">
        <f t="shared" si="6"/>
        <v>42</v>
      </c>
      <c r="B63" s="3"/>
      <c r="C63" s="14" t="s">
        <v>57</v>
      </c>
      <c r="D63" s="479" t="s">
        <v>26</v>
      </c>
      <c r="E63" s="295">
        <v>768.4</v>
      </c>
      <c r="F63" s="313"/>
      <c r="G63" s="313" t="str">
        <f t="shared" si="1"/>
        <v/>
      </c>
    </row>
    <row r="64" spans="1:8" x14ac:dyDescent="0.2">
      <c r="A64" s="9"/>
      <c r="B64" s="10" t="s">
        <v>439</v>
      </c>
      <c r="C64" s="4" t="s">
        <v>58</v>
      </c>
      <c r="D64" s="15"/>
      <c r="E64" s="296"/>
      <c r="F64" s="314"/>
      <c r="G64" s="313" t="str">
        <f t="shared" si="1"/>
        <v/>
      </c>
    </row>
    <row r="65" spans="1:7" x14ac:dyDescent="0.2">
      <c r="A65" s="9">
        <f t="shared" si="6"/>
        <v>43</v>
      </c>
      <c r="B65" s="3"/>
      <c r="C65" s="14" t="s">
        <v>59</v>
      </c>
      <c r="D65" s="479" t="s">
        <v>26</v>
      </c>
      <c r="E65" s="295">
        <v>1574</v>
      </c>
      <c r="F65" s="313"/>
      <c r="G65" s="313" t="str">
        <f t="shared" si="1"/>
        <v/>
      </c>
    </row>
    <row r="66" spans="1:7" x14ac:dyDescent="0.2">
      <c r="A66" s="9"/>
      <c r="B66" s="10"/>
      <c r="C66" s="4" t="s">
        <v>429</v>
      </c>
      <c r="D66" s="15"/>
      <c r="E66" s="296"/>
      <c r="F66" s="314"/>
      <c r="G66" s="313" t="str">
        <f t="shared" si="1"/>
        <v/>
      </c>
    </row>
    <row r="67" spans="1:7" x14ac:dyDescent="0.2">
      <c r="A67" s="9"/>
      <c r="B67" s="10" t="s">
        <v>60</v>
      </c>
      <c r="C67" s="11" t="s">
        <v>61</v>
      </c>
      <c r="D67" s="12"/>
      <c r="E67" s="297"/>
      <c r="F67" s="316"/>
      <c r="G67" s="313" t="str">
        <f t="shared" si="1"/>
        <v/>
      </c>
    </row>
    <row r="68" spans="1:7" x14ac:dyDescent="0.2">
      <c r="A68" s="9">
        <f t="shared" ref="A68:A69" si="7">MAX(A59:A67)+1</f>
        <v>44</v>
      </c>
      <c r="B68" s="3"/>
      <c r="C68" s="14" t="s">
        <v>62</v>
      </c>
      <c r="D68" s="479" t="s">
        <v>32</v>
      </c>
      <c r="E68" s="298">
        <v>91769.39</v>
      </c>
      <c r="F68" s="313"/>
      <c r="G68" s="313" t="str">
        <f t="shared" si="1"/>
        <v/>
      </c>
    </row>
    <row r="69" spans="1:7" x14ac:dyDescent="0.2">
      <c r="A69" s="9">
        <f t="shared" si="7"/>
        <v>45</v>
      </c>
      <c r="B69" s="3"/>
      <c r="C69" s="14" t="s">
        <v>63</v>
      </c>
      <c r="D69" s="479" t="s">
        <v>32</v>
      </c>
      <c r="E69" s="298">
        <v>31269.119999999999</v>
      </c>
      <c r="F69" s="313"/>
      <c r="G69" s="313" t="str">
        <f t="shared" si="1"/>
        <v/>
      </c>
    </row>
    <row r="70" spans="1:7" x14ac:dyDescent="0.2">
      <c r="A70" s="9"/>
      <c r="B70" s="199" t="s">
        <v>449</v>
      </c>
      <c r="C70" s="11"/>
      <c r="D70" s="479"/>
      <c r="E70" s="295"/>
      <c r="F70" s="313"/>
      <c r="G70" s="313" t="str">
        <f t="shared" si="1"/>
        <v/>
      </c>
    </row>
    <row r="71" spans="1:7" x14ac:dyDescent="0.2">
      <c r="A71" s="9">
        <f t="shared" ref="A71:A72" si="8">MAX(A62:A70)+1</f>
        <v>46</v>
      </c>
      <c r="B71" s="3"/>
      <c r="C71" s="14" t="s">
        <v>64</v>
      </c>
      <c r="D71" s="479" t="s">
        <v>32</v>
      </c>
      <c r="E71" s="295">
        <v>31722.13</v>
      </c>
      <c r="F71" s="313"/>
      <c r="G71" s="313" t="str">
        <f t="shared" si="1"/>
        <v/>
      </c>
    </row>
    <row r="72" spans="1:7" x14ac:dyDescent="0.2">
      <c r="A72" s="9">
        <f t="shared" si="8"/>
        <v>47</v>
      </c>
      <c r="B72" s="3"/>
      <c r="C72" s="14" t="s">
        <v>65</v>
      </c>
      <c r="D72" s="479" t="s">
        <v>32</v>
      </c>
      <c r="E72" s="295">
        <v>11551.38</v>
      </c>
      <c r="F72" s="313"/>
      <c r="G72" s="313" t="str">
        <f t="shared" si="1"/>
        <v/>
      </c>
    </row>
    <row r="73" spans="1:7" x14ac:dyDescent="0.2">
      <c r="A73" s="9"/>
      <c r="B73" s="10" t="s">
        <v>66</v>
      </c>
      <c r="C73" s="4" t="s">
        <v>67</v>
      </c>
      <c r="D73" s="15"/>
      <c r="E73" s="296"/>
      <c r="F73" s="314"/>
      <c r="G73" s="313" t="str">
        <f t="shared" si="1"/>
        <v/>
      </c>
    </row>
    <row r="74" spans="1:7" x14ac:dyDescent="0.2">
      <c r="A74" s="9">
        <f t="shared" ref="A74:A76" si="9">MAX(A65:A73)+1</f>
        <v>48</v>
      </c>
      <c r="B74" s="3"/>
      <c r="C74" s="14" t="s">
        <v>68</v>
      </c>
      <c r="D74" s="479" t="s">
        <v>32</v>
      </c>
      <c r="E74" s="295">
        <v>50840.160000000003</v>
      </c>
      <c r="F74" s="312"/>
      <c r="G74" s="313" t="str">
        <f t="shared" si="1"/>
        <v/>
      </c>
    </row>
    <row r="75" spans="1:7" x14ac:dyDescent="0.2">
      <c r="A75" s="9">
        <f t="shared" si="9"/>
        <v>49</v>
      </c>
      <c r="B75" s="3"/>
      <c r="C75" s="14" t="s">
        <v>69</v>
      </c>
      <c r="D75" s="479" t="s">
        <v>32</v>
      </c>
      <c r="E75" s="295">
        <v>41892.589999999997</v>
      </c>
      <c r="F75" s="312"/>
      <c r="G75" s="313" t="str">
        <f t="shared" si="1"/>
        <v/>
      </c>
    </row>
    <row r="76" spans="1:7" x14ac:dyDescent="0.2">
      <c r="A76" s="9">
        <f t="shared" si="9"/>
        <v>50</v>
      </c>
      <c r="B76" s="3"/>
      <c r="C76" s="14" t="s">
        <v>70</v>
      </c>
      <c r="D76" s="479" t="s">
        <v>32</v>
      </c>
      <c r="E76" s="295">
        <v>45876.44</v>
      </c>
      <c r="F76" s="320"/>
      <c r="G76" s="313" t="str">
        <f t="shared" si="1"/>
        <v/>
      </c>
    </row>
    <row r="77" spans="1:7" x14ac:dyDescent="0.2">
      <c r="A77" s="9">
        <f>A76+1</f>
        <v>51</v>
      </c>
      <c r="B77" s="3"/>
      <c r="C77" s="14" t="s">
        <v>71</v>
      </c>
      <c r="D77" s="479" t="s">
        <v>32</v>
      </c>
      <c r="E77" s="295">
        <v>15178.03</v>
      </c>
      <c r="F77" s="312"/>
      <c r="G77" s="313" t="str">
        <f t="shared" si="1"/>
        <v/>
      </c>
    </row>
    <row r="78" spans="1:7" x14ac:dyDescent="0.2">
      <c r="A78" s="9">
        <f t="shared" ref="A78" si="10">A77+1</f>
        <v>52</v>
      </c>
      <c r="B78" s="3"/>
      <c r="C78" s="14" t="s">
        <v>72</v>
      </c>
      <c r="D78" s="479" t="s">
        <v>32</v>
      </c>
      <c r="E78" s="295">
        <v>1164</v>
      </c>
      <c r="F78" s="312"/>
      <c r="G78" s="313" t="str">
        <f t="shared" ref="G78:G141" si="11">IF(F78&lt;&gt;"",ROUND(F78*E78,2),"")</f>
        <v/>
      </c>
    </row>
    <row r="79" spans="1:7" x14ac:dyDescent="0.2">
      <c r="A79" s="9"/>
      <c r="B79" s="10" t="s">
        <v>73</v>
      </c>
      <c r="C79" s="4" t="s">
        <v>74</v>
      </c>
      <c r="D79" s="15"/>
      <c r="E79" s="296"/>
      <c r="F79" s="314"/>
      <c r="G79" s="313" t="str">
        <f t="shared" si="11"/>
        <v/>
      </c>
    </row>
    <row r="80" spans="1:7" x14ac:dyDescent="0.2">
      <c r="A80" s="9">
        <f t="shared" ref="A80:A81" si="12">MAX(A71:A79)+1</f>
        <v>53</v>
      </c>
      <c r="B80" s="3"/>
      <c r="C80" s="14" t="s">
        <v>75</v>
      </c>
      <c r="D80" s="479" t="s">
        <v>32</v>
      </c>
      <c r="E80" s="298">
        <v>12986.84</v>
      </c>
      <c r="F80" s="313"/>
      <c r="G80" s="313" t="str">
        <f t="shared" si="11"/>
        <v/>
      </c>
    </row>
    <row r="81" spans="1:7" x14ac:dyDescent="0.2">
      <c r="A81" s="9">
        <f t="shared" si="12"/>
        <v>54</v>
      </c>
      <c r="B81" s="3"/>
      <c r="C81" s="14" t="s">
        <v>76</v>
      </c>
      <c r="D81" s="479" t="s">
        <v>32</v>
      </c>
      <c r="E81" s="298">
        <v>69640.36</v>
      </c>
      <c r="F81" s="313"/>
      <c r="G81" s="313" t="str">
        <f t="shared" si="11"/>
        <v/>
      </c>
    </row>
    <row r="82" spans="1:7" x14ac:dyDescent="0.2">
      <c r="A82" s="9"/>
      <c r="B82" s="10"/>
      <c r="C82" s="11" t="s">
        <v>77</v>
      </c>
      <c r="D82" s="12"/>
      <c r="E82" s="297"/>
      <c r="F82" s="316"/>
      <c r="G82" s="313" t="str">
        <f t="shared" si="11"/>
        <v/>
      </c>
    </row>
    <row r="83" spans="1:7" x14ac:dyDescent="0.2">
      <c r="A83" s="9"/>
      <c r="B83" s="10" t="s">
        <v>78</v>
      </c>
      <c r="C83" s="11" t="s">
        <v>79</v>
      </c>
      <c r="D83" s="12"/>
      <c r="E83" s="297"/>
      <c r="F83" s="316"/>
      <c r="G83" s="313" t="str">
        <f t="shared" si="11"/>
        <v/>
      </c>
    </row>
    <row r="84" spans="1:7" ht="25.5" x14ac:dyDescent="0.2">
      <c r="A84" s="9">
        <f t="shared" ref="A84:A85" si="13">MAX(A75:A83)+1</f>
        <v>55</v>
      </c>
      <c r="B84" s="3"/>
      <c r="C84" s="14" t="s">
        <v>80</v>
      </c>
      <c r="D84" s="479" t="s">
        <v>32</v>
      </c>
      <c r="E84" s="298">
        <v>1164</v>
      </c>
      <c r="F84" s="313"/>
      <c r="G84" s="313" t="str">
        <f t="shared" si="11"/>
        <v/>
      </c>
    </row>
    <row r="85" spans="1:7" ht="25.5" x14ac:dyDescent="0.2">
      <c r="A85" s="9">
        <f t="shared" si="13"/>
        <v>56</v>
      </c>
      <c r="B85" s="3"/>
      <c r="C85" s="14" t="s">
        <v>81</v>
      </c>
      <c r="D85" s="479" t="s">
        <v>32</v>
      </c>
      <c r="E85" s="298">
        <v>1966</v>
      </c>
      <c r="F85" s="313"/>
      <c r="G85" s="313" t="str">
        <f t="shared" si="11"/>
        <v/>
      </c>
    </row>
    <row r="86" spans="1:7" ht="25.5" x14ac:dyDescent="0.2">
      <c r="A86" s="9"/>
      <c r="B86" s="10" t="s">
        <v>440</v>
      </c>
      <c r="C86" s="4" t="s">
        <v>82</v>
      </c>
      <c r="D86" s="15"/>
      <c r="E86" s="296"/>
      <c r="F86" s="314"/>
      <c r="G86" s="313" t="str">
        <f t="shared" si="11"/>
        <v/>
      </c>
    </row>
    <row r="87" spans="1:7" ht="25.5" x14ac:dyDescent="0.2">
      <c r="A87" s="9">
        <f t="shared" ref="A87:A89" si="14">MAX(A78:A86)+1</f>
        <v>57</v>
      </c>
      <c r="B87" s="3"/>
      <c r="C87" s="14" t="s">
        <v>465</v>
      </c>
      <c r="D87" s="479" t="s">
        <v>32</v>
      </c>
      <c r="E87" s="298">
        <v>66392.36</v>
      </c>
      <c r="F87" s="313"/>
      <c r="G87" s="313" t="str">
        <f t="shared" si="11"/>
        <v/>
      </c>
    </row>
    <row r="88" spans="1:7" ht="25.5" x14ac:dyDescent="0.2">
      <c r="A88" s="9">
        <f t="shared" si="14"/>
        <v>58</v>
      </c>
      <c r="B88" s="3"/>
      <c r="C88" s="14" t="s">
        <v>466</v>
      </c>
      <c r="D88" s="479" t="s">
        <v>32</v>
      </c>
      <c r="E88" s="298">
        <v>2898.74</v>
      </c>
      <c r="F88" s="313"/>
      <c r="G88" s="313" t="str">
        <f t="shared" si="11"/>
        <v/>
      </c>
    </row>
    <row r="89" spans="1:7" ht="25.5" x14ac:dyDescent="0.2">
      <c r="A89" s="9">
        <f t="shared" si="14"/>
        <v>59</v>
      </c>
      <c r="B89" s="3"/>
      <c r="C89" s="14" t="s">
        <v>467</v>
      </c>
      <c r="D89" s="479" t="s">
        <v>32</v>
      </c>
      <c r="E89" s="298">
        <v>12986.84</v>
      </c>
      <c r="F89" s="313"/>
      <c r="G89" s="313" t="str">
        <f t="shared" si="11"/>
        <v/>
      </c>
    </row>
    <row r="90" spans="1:7" x14ac:dyDescent="0.2">
      <c r="A90" s="16"/>
      <c r="B90" s="10" t="s">
        <v>83</v>
      </c>
      <c r="C90" s="4" t="s">
        <v>84</v>
      </c>
      <c r="D90" s="15"/>
      <c r="E90" s="296"/>
      <c r="F90" s="314"/>
      <c r="G90" s="313" t="str">
        <f t="shared" si="11"/>
        <v/>
      </c>
    </row>
    <row r="91" spans="1:7" x14ac:dyDescent="0.2">
      <c r="A91" s="9">
        <f t="shared" ref="A91" si="15">MAX(A82:A90)+1</f>
        <v>60</v>
      </c>
      <c r="B91" s="3"/>
      <c r="C91" s="14" t="s">
        <v>85</v>
      </c>
      <c r="D91" s="479" t="s">
        <v>32</v>
      </c>
      <c r="E91" s="295">
        <v>31269.119999999999</v>
      </c>
      <c r="F91" s="313"/>
      <c r="G91" s="313" t="str">
        <f t="shared" si="11"/>
        <v/>
      </c>
    </row>
    <row r="92" spans="1:7" x14ac:dyDescent="0.2">
      <c r="A92" s="9"/>
      <c r="B92" s="10" t="s">
        <v>86</v>
      </c>
      <c r="C92" s="4" t="s">
        <v>87</v>
      </c>
      <c r="D92" s="15"/>
      <c r="E92" s="296"/>
      <c r="F92" s="314"/>
      <c r="G92" s="313" t="str">
        <f t="shared" si="11"/>
        <v/>
      </c>
    </row>
    <row r="93" spans="1:7" x14ac:dyDescent="0.2">
      <c r="A93" s="9">
        <f t="shared" ref="A93:A96" si="16">MAX(A84:A92)+1</f>
        <v>61</v>
      </c>
      <c r="B93" s="3"/>
      <c r="C93" s="14" t="s">
        <v>88</v>
      </c>
      <c r="D93" s="479" t="s">
        <v>32</v>
      </c>
      <c r="E93" s="298">
        <v>30973.02</v>
      </c>
      <c r="F93" s="312"/>
      <c r="G93" s="313" t="str">
        <f t="shared" si="11"/>
        <v/>
      </c>
    </row>
    <row r="94" spans="1:7" x14ac:dyDescent="0.2">
      <c r="A94" s="9">
        <f t="shared" si="16"/>
        <v>62</v>
      </c>
      <c r="B94" s="3"/>
      <c r="C94" s="14" t="s">
        <v>454</v>
      </c>
      <c r="D94" s="479" t="s">
        <v>32</v>
      </c>
      <c r="E94" s="298">
        <v>51770.82</v>
      </c>
      <c r="F94" s="313"/>
      <c r="G94" s="313" t="str">
        <f t="shared" si="11"/>
        <v/>
      </c>
    </row>
    <row r="95" spans="1:7" x14ac:dyDescent="0.2">
      <c r="A95" s="9">
        <f t="shared" si="16"/>
        <v>63</v>
      </c>
      <c r="B95" s="3"/>
      <c r="C95" s="14" t="s">
        <v>89</v>
      </c>
      <c r="D95" s="479" t="s">
        <v>32</v>
      </c>
      <c r="E95" s="298">
        <v>21007.35</v>
      </c>
      <c r="F95" s="313"/>
      <c r="G95" s="313" t="str">
        <f t="shared" si="11"/>
        <v/>
      </c>
    </row>
    <row r="96" spans="1:7" x14ac:dyDescent="0.2">
      <c r="A96" s="9">
        <f t="shared" si="16"/>
        <v>64</v>
      </c>
      <c r="B96" s="3"/>
      <c r="C96" s="14" t="s">
        <v>90</v>
      </c>
      <c r="D96" s="479" t="s">
        <v>32</v>
      </c>
      <c r="E96" s="298">
        <v>2997.75</v>
      </c>
      <c r="F96" s="313"/>
      <c r="G96" s="313" t="str">
        <f t="shared" si="11"/>
        <v/>
      </c>
    </row>
    <row r="97" spans="1:7" x14ac:dyDescent="0.2">
      <c r="A97" s="9"/>
      <c r="B97" s="10" t="s">
        <v>91</v>
      </c>
      <c r="C97" s="4" t="s">
        <v>92</v>
      </c>
      <c r="D97" s="15"/>
      <c r="E97" s="296"/>
      <c r="F97" s="314"/>
      <c r="G97" s="313" t="str">
        <f t="shared" si="11"/>
        <v/>
      </c>
    </row>
    <row r="98" spans="1:7" ht="25.5" x14ac:dyDescent="0.2">
      <c r="A98" s="9">
        <f t="shared" ref="A98:A103" si="17">MAX(A89:A97)+1</f>
        <v>65</v>
      </c>
      <c r="B98" s="3"/>
      <c r="C98" s="14" t="s">
        <v>93</v>
      </c>
      <c r="D98" s="479" t="s">
        <v>32</v>
      </c>
      <c r="E98" s="295">
        <v>11835</v>
      </c>
      <c r="F98" s="313"/>
      <c r="G98" s="313" t="str">
        <f t="shared" si="11"/>
        <v/>
      </c>
    </row>
    <row r="99" spans="1:7" ht="25.5" x14ac:dyDescent="0.2">
      <c r="A99" s="9">
        <f t="shared" si="17"/>
        <v>66</v>
      </c>
      <c r="B99" s="3"/>
      <c r="C99" s="14" t="s">
        <v>94</v>
      </c>
      <c r="D99" s="479" t="s">
        <v>32</v>
      </c>
      <c r="E99" s="295">
        <v>5149</v>
      </c>
      <c r="F99" s="313"/>
      <c r="G99" s="313" t="str">
        <f t="shared" si="11"/>
        <v/>
      </c>
    </row>
    <row r="100" spans="1:7" ht="25.5" x14ac:dyDescent="0.2">
      <c r="A100" s="9">
        <f t="shared" si="17"/>
        <v>67</v>
      </c>
      <c r="B100" s="3"/>
      <c r="C100" s="14" t="s">
        <v>95</v>
      </c>
      <c r="D100" s="479" t="s">
        <v>32</v>
      </c>
      <c r="E100" s="295">
        <v>3871</v>
      </c>
      <c r="F100" s="313"/>
      <c r="G100" s="313" t="str">
        <f t="shared" si="11"/>
        <v/>
      </c>
    </row>
    <row r="101" spans="1:7" ht="25.5" x14ac:dyDescent="0.2">
      <c r="A101" s="9">
        <f t="shared" si="17"/>
        <v>68</v>
      </c>
      <c r="B101" s="3"/>
      <c r="C101" s="14" t="s">
        <v>96</v>
      </c>
      <c r="D101" s="479" t="s">
        <v>32</v>
      </c>
      <c r="E101" s="295">
        <v>382</v>
      </c>
      <c r="F101" s="313"/>
      <c r="G101" s="313" t="str">
        <f t="shared" si="11"/>
        <v/>
      </c>
    </row>
    <row r="102" spans="1:7" x14ac:dyDescent="0.2">
      <c r="A102" s="9"/>
      <c r="B102" s="10" t="s">
        <v>459</v>
      </c>
      <c r="C102" s="4" t="s">
        <v>460</v>
      </c>
      <c r="D102" s="15"/>
      <c r="E102" s="296"/>
      <c r="F102" s="316"/>
      <c r="G102" s="313" t="str">
        <f t="shared" si="11"/>
        <v/>
      </c>
    </row>
    <row r="103" spans="1:7" ht="25.5" x14ac:dyDescent="0.2">
      <c r="A103" s="9">
        <f t="shared" si="17"/>
        <v>69</v>
      </c>
      <c r="B103" s="3"/>
      <c r="C103" s="14" t="s">
        <v>468</v>
      </c>
      <c r="D103" s="479" t="s">
        <v>32</v>
      </c>
      <c r="E103" s="298">
        <v>12715.5</v>
      </c>
      <c r="F103" s="316"/>
      <c r="G103" s="313" t="str">
        <f t="shared" si="11"/>
        <v/>
      </c>
    </row>
    <row r="104" spans="1:7" x14ac:dyDescent="0.2">
      <c r="A104" s="16"/>
      <c r="B104" s="10"/>
      <c r="C104" s="11" t="s">
        <v>97</v>
      </c>
      <c r="D104" s="12"/>
      <c r="E104" s="297"/>
      <c r="F104" s="316"/>
      <c r="G104" s="313" t="str">
        <f t="shared" si="11"/>
        <v/>
      </c>
    </row>
    <row r="105" spans="1:7" x14ac:dyDescent="0.2">
      <c r="A105" s="16"/>
      <c r="B105" s="10" t="s">
        <v>98</v>
      </c>
      <c r="C105" s="11" t="s">
        <v>99</v>
      </c>
      <c r="D105" s="12"/>
      <c r="E105" s="297"/>
      <c r="F105" s="316"/>
      <c r="G105" s="313" t="str">
        <f t="shared" si="11"/>
        <v/>
      </c>
    </row>
    <row r="106" spans="1:7" ht="25.5" x14ac:dyDescent="0.2">
      <c r="A106" s="9">
        <f>MAX(A97:A103)+1</f>
        <v>70</v>
      </c>
      <c r="B106" s="3"/>
      <c r="C106" s="14" t="s">
        <v>464</v>
      </c>
      <c r="D106" s="479" t="s">
        <v>32</v>
      </c>
      <c r="E106" s="295">
        <v>211896.8</v>
      </c>
      <c r="F106" s="313"/>
      <c r="G106" s="313" t="str">
        <f t="shared" si="11"/>
        <v/>
      </c>
    </row>
    <row r="107" spans="1:7" x14ac:dyDescent="0.2">
      <c r="A107" s="9">
        <f t="shared" ref="A107:A117" si="18">MAX(A98:A106)+1</f>
        <v>71</v>
      </c>
      <c r="B107" s="3"/>
      <c r="C107" s="14" t="s">
        <v>100</v>
      </c>
      <c r="D107" s="479" t="s">
        <v>32</v>
      </c>
      <c r="E107" s="295">
        <v>1015.8</v>
      </c>
      <c r="F107" s="313"/>
      <c r="G107" s="313" t="str">
        <f t="shared" si="11"/>
        <v/>
      </c>
    </row>
    <row r="108" spans="1:7" ht="25.5" x14ac:dyDescent="0.2">
      <c r="A108" s="9">
        <f t="shared" si="18"/>
        <v>72</v>
      </c>
      <c r="B108" s="3"/>
      <c r="C108" s="14" t="s">
        <v>101</v>
      </c>
      <c r="D108" s="479" t="s">
        <v>26</v>
      </c>
      <c r="E108" s="295">
        <v>3826</v>
      </c>
      <c r="F108" s="313"/>
      <c r="G108" s="313" t="str">
        <f t="shared" si="11"/>
        <v/>
      </c>
    </row>
    <row r="109" spans="1:7" ht="38.25" x14ac:dyDescent="0.2">
      <c r="A109" s="9">
        <f t="shared" si="18"/>
        <v>73</v>
      </c>
      <c r="B109" s="3"/>
      <c r="C109" s="14" t="s">
        <v>448</v>
      </c>
      <c r="D109" s="479" t="s">
        <v>26</v>
      </c>
      <c r="E109" s="295">
        <v>232</v>
      </c>
      <c r="F109" s="313"/>
      <c r="G109" s="313" t="str">
        <f t="shared" si="11"/>
        <v/>
      </c>
    </row>
    <row r="110" spans="1:7" ht="38.25" x14ac:dyDescent="0.2">
      <c r="A110" s="9">
        <f t="shared" si="18"/>
        <v>74</v>
      </c>
      <c r="B110" s="3"/>
      <c r="C110" s="14" t="s">
        <v>102</v>
      </c>
      <c r="D110" s="479" t="s">
        <v>26</v>
      </c>
      <c r="E110" s="295">
        <v>712</v>
      </c>
      <c r="F110" s="313"/>
      <c r="G110" s="313" t="str">
        <f t="shared" si="11"/>
        <v/>
      </c>
    </row>
    <row r="111" spans="1:7" ht="25.5" x14ac:dyDescent="0.2">
      <c r="A111" s="9">
        <f t="shared" si="18"/>
        <v>75</v>
      </c>
      <c r="B111" s="3"/>
      <c r="C111" s="14" t="s">
        <v>103</v>
      </c>
      <c r="D111" s="479" t="s">
        <v>26</v>
      </c>
      <c r="E111" s="295">
        <v>756</v>
      </c>
      <c r="F111" s="313"/>
      <c r="G111" s="313" t="str">
        <f t="shared" si="11"/>
        <v/>
      </c>
    </row>
    <row r="112" spans="1:7" x14ac:dyDescent="0.2">
      <c r="A112" s="9">
        <f t="shared" si="18"/>
        <v>76</v>
      </c>
      <c r="B112" s="3"/>
      <c r="C112" s="14" t="s">
        <v>104</v>
      </c>
      <c r="D112" s="479" t="s">
        <v>32</v>
      </c>
      <c r="E112" s="295">
        <v>1835</v>
      </c>
      <c r="F112" s="313"/>
      <c r="G112" s="313" t="str">
        <f t="shared" si="11"/>
        <v/>
      </c>
    </row>
    <row r="113" spans="1:7" x14ac:dyDescent="0.2">
      <c r="A113" s="9">
        <f t="shared" si="18"/>
        <v>77</v>
      </c>
      <c r="B113" s="3"/>
      <c r="C113" s="14" t="s">
        <v>105</v>
      </c>
      <c r="D113" s="479" t="s">
        <v>26</v>
      </c>
      <c r="E113" s="295">
        <v>1512</v>
      </c>
      <c r="F113" s="313"/>
      <c r="G113" s="313" t="str">
        <f t="shared" si="11"/>
        <v/>
      </c>
    </row>
    <row r="114" spans="1:7" x14ac:dyDescent="0.2">
      <c r="A114" s="9">
        <f t="shared" si="18"/>
        <v>78</v>
      </c>
      <c r="B114" s="3"/>
      <c r="C114" s="14" t="s">
        <v>106</v>
      </c>
      <c r="D114" s="479" t="s">
        <v>26</v>
      </c>
      <c r="E114" s="295">
        <v>4318</v>
      </c>
      <c r="F114" s="313"/>
      <c r="G114" s="313" t="str">
        <f t="shared" si="11"/>
        <v/>
      </c>
    </row>
    <row r="115" spans="1:7" x14ac:dyDescent="0.2">
      <c r="A115" s="9">
        <f t="shared" si="18"/>
        <v>79</v>
      </c>
      <c r="B115" s="3"/>
      <c r="C115" s="14" t="s">
        <v>107</v>
      </c>
      <c r="D115" s="479" t="s">
        <v>26</v>
      </c>
      <c r="E115" s="295">
        <v>5</v>
      </c>
      <c r="F115" s="313"/>
      <c r="G115" s="313" t="str">
        <f t="shared" si="11"/>
        <v/>
      </c>
    </row>
    <row r="116" spans="1:7" x14ac:dyDescent="0.2">
      <c r="A116" s="9">
        <f t="shared" si="18"/>
        <v>80</v>
      </c>
      <c r="B116" s="3"/>
      <c r="C116" s="14" t="s">
        <v>108</v>
      </c>
      <c r="D116" s="479" t="s">
        <v>26</v>
      </c>
      <c r="E116" s="295">
        <v>255</v>
      </c>
      <c r="F116" s="313"/>
      <c r="G116" s="313" t="str">
        <f t="shared" si="11"/>
        <v/>
      </c>
    </row>
    <row r="117" spans="1:7" x14ac:dyDescent="0.2">
      <c r="A117" s="9">
        <f t="shared" si="18"/>
        <v>81</v>
      </c>
      <c r="B117" s="3"/>
      <c r="C117" s="14" t="s">
        <v>109</v>
      </c>
      <c r="D117" s="479" t="s">
        <v>26</v>
      </c>
      <c r="E117" s="295">
        <v>73</v>
      </c>
      <c r="F117" s="313"/>
      <c r="G117" s="313" t="str">
        <f t="shared" si="11"/>
        <v/>
      </c>
    </row>
    <row r="118" spans="1:7" x14ac:dyDescent="0.2">
      <c r="A118" s="9"/>
      <c r="B118" s="10" t="s">
        <v>110</v>
      </c>
      <c r="C118" s="4" t="s">
        <v>111</v>
      </c>
      <c r="D118" s="15"/>
      <c r="E118" s="296"/>
      <c r="F118" s="314"/>
      <c r="G118" s="313" t="str">
        <f t="shared" si="11"/>
        <v/>
      </c>
    </row>
    <row r="119" spans="1:7" ht="25.5" x14ac:dyDescent="0.2">
      <c r="A119" s="9">
        <f t="shared" ref="A119" si="19">MAX(A110:A118)+1</f>
        <v>82</v>
      </c>
      <c r="B119" s="3"/>
      <c r="C119" s="20" t="s">
        <v>112</v>
      </c>
      <c r="D119" s="479" t="s">
        <v>32</v>
      </c>
      <c r="E119" s="295">
        <v>34023</v>
      </c>
      <c r="F119" s="313"/>
      <c r="G119" s="313" t="str">
        <f t="shared" si="11"/>
        <v/>
      </c>
    </row>
    <row r="120" spans="1:7" x14ac:dyDescent="0.2">
      <c r="A120" s="9"/>
      <c r="B120" s="10"/>
      <c r="C120" s="11" t="s">
        <v>113</v>
      </c>
      <c r="D120" s="12"/>
      <c r="E120" s="297"/>
      <c r="F120" s="316"/>
      <c r="G120" s="313" t="str">
        <f t="shared" si="11"/>
        <v/>
      </c>
    </row>
    <row r="121" spans="1:7" x14ac:dyDescent="0.2">
      <c r="A121" s="9"/>
      <c r="B121" s="10" t="s">
        <v>114</v>
      </c>
      <c r="C121" s="11" t="s">
        <v>115</v>
      </c>
      <c r="D121" s="12"/>
      <c r="E121" s="297"/>
      <c r="F121" s="316"/>
      <c r="G121" s="313" t="str">
        <f t="shared" si="11"/>
        <v/>
      </c>
    </row>
    <row r="122" spans="1:7" x14ac:dyDescent="0.2">
      <c r="A122" s="9">
        <f t="shared" ref="A122:A123" si="20">MAX(A113:A121)+1</f>
        <v>83</v>
      </c>
      <c r="B122" s="3"/>
      <c r="C122" s="14" t="s">
        <v>116</v>
      </c>
      <c r="D122" s="479" t="s">
        <v>32</v>
      </c>
      <c r="E122" s="295">
        <v>5560.8</v>
      </c>
      <c r="F122" s="313"/>
      <c r="G122" s="313" t="str">
        <f t="shared" si="11"/>
        <v/>
      </c>
    </row>
    <row r="123" spans="1:7" ht="25.5" x14ac:dyDescent="0.2">
      <c r="A123" s="9">
        <f t="shared" si="20"/>
        <v>84</v>
      </c>
      <c r="B123" s="474"/>
      <c r="C123" s="14" t="s">
        <v>461</v>
      </c>
      <c r="D123" s="479" t="s">
        <v>32</v>
      </c>
      <c r="E123" s="295">
        <v>429.6</v>
      </c>
      <c r="F123" s="313"/>
      <c r="G123" s="313" t="str">
        <f t="shared" si="11"/>
        <v/>
      </c>
    </row>
    <row r="124" spans="1:7" ht="25.5" x14ac:dyDescent="0.2">
      <c r="A124" s="9"/>
      <c r="B124" s="21" t="s">
        <v>117</v>
      </c>
      <c r="C124" s="4" t="s">
        <v>118</v>
      </c>
      <c r="D124" s="15"/>
      <c r="E124" s="296"/>
      <c r="F124" s="314"/>
      <c r="G124" s="313" t="str">
        <f t="shared" si="11"/>
        <v/>
      </c>
    </row>
    <row r="125" spans="1:7" ht="25.5" x14ac:dyDescent="0.2">
      <c r="A125" s="9">
        <f t="shared" ref="A125:A133" si="21">MAX(A116:A124)+1</f>
        <v>85</v>
      </c>
      <c r="B125" s="3"/>
      <c r="C125" s="14" t="s">
        <v>119</v>
      </c>
      <c r="D125" s="479" t="s">
        <v>28</v>
      </c>
      <c r="E125" s="295">
        <v>321</v>
      </c>
      <c r="F125" s="313"/>
      <c r="G125" s="313" t="str">
        <f t="shared" si="11"/>
        <v/>
      </c>
    </row>
    <row r="126" spans="1:7" ht="25.5" x14ac:dyDescent="0.2">
      <c r="A126" s="9">
        <f t="shared" si="21"/>
        <v>86</v>
      </c>
      <c r="B126" s="3"/>
      <c r="C126" s="14" t="s">
        <v>462</v>
      </c>
      <c r="D126" s="479" t="s">
        <v>28</v>
      </c>
      <c r="E126" s="295">
        <v>66</v>
      </c>
      <c r="F126" s="313"/>
      <c r="G126" s="313" t="str">
        <f t="shared" si="11"/>
        <v/>
      </c>
    </row>
    <row r="127" spans="1:7" ht="25.5" x14ac:dyDescent="0.2">
      <c r="A127" s="9">
        <f t="shared" si="21"/>
        <v>87</v>
      </c>
      <c r="B127" s="3"/>
      <c r="C127" s="14" t="s">
        <v>120</v>
      </c>
      <c r="D127" s="479" t="s">
        <v>32</v>
      </c>
      <c r="E127" s="295">
        <v>68.2</v>
      </c>
      <c r="F127" s="313"/>
      <c r="G127" s="313" t="str">
        <f t="shared" si="11"/>
        <v/>
      </c>
    </row>
    <row r="128" spans="1:7" ht="25.5" x14ac:dyDescent="0.2">
      <c r="A128" s="9">
        <f t="shared" si="21"/>
        <v>88</v>
      </c>
      <c r="B128" s="3"/>
      <c r="C128" s="14" t="s">
        <v>121</v>
      </c>
      <c r="D128" s="479" t="s">
        <v>28</v>
      </c>
      <c r="E128" s="295">
        <v>18</v>
      </c>
      <c r="F128" s="313"/>
      <c r="G128" s="313" t="str">
        <f t="shared" si="11"/>
        <v/>
      </c>
    </row>
    <row r="129" spans="1:7" x14ac:dyDescent="0.2">
      <c r="A129" s="9">
        <f t="shared" si="21"/>
        <v>89</v>
      </c>
      <c r="B129" s="3"/>
      <c r="C129" s="14" t="s">
        <v>122</v>
      </c>
      <c r="D129" s="479" t="s">
        <v>28</v>
      </c>
      <c r="E129" s="295">
        <v>36</v>
      </c>
      <c r="F129" s="313"/>
      <c r="G129" s="313" t="str">
        <f t="shared" si="11"/>
        <v/>
      </c>
    </row>
    <row r="130" spans="1:7" x14ac:dyDescent="0.2">
      <c r="A130" s="9">
        <f t="shared" si="21"/>
        <v>90</v>
      </c>
      <c r="B130" s="3"/>
      <c r="C130" s="14" t="s">
        <v>463</v>
      </c>
      <c r="D130" s="479" t="s">
        <v>28</v>
      </c>
      <c r="E130" s="295">
        <v>52</v>
      </c>
      <c r="F130" s="313"/>
      <c r="G130" s="313" t="str">
        <f t="shared" si="11"/>
        <v/>
      </c>
    </row>
    <row r="131" spans="1:7" ht="25.5" x14ac:dyDescent="0.2">
      <c r="A131" s="9">
        <f t="shared" si="21"/>
        <v>91</v>
      </c>
      <c r="B131" s="3"/>
      <c r="C131" s="14" t="s">
        <v>475</v>
      </c>
      <c r="D131" s="479" t="s">
        <v>28</v>
      </c>
      <c r="E131" s="295">
        <v>1</v>
      </c>
      <c r="F131" s="313"/>
      <c r="G131" s="313" t="str">
        <f t="shared" si="11"/>
        <v/>
      </c>
    </row>
    <row r="132" spans="1:7" x14ac:dyDescent="0.2">
      <c r="A132" s="9">
        <f t="shared" si="21"/>
        <v>92</v>
      </c>
      <c r="B132" s="3"/>
      <c r="C132" s="14" t="s">
        <v>123</v>
      </c>
      <c r="D132" s="479" t="s">
        <v>28</v>
      </c>
      <c r="E132" s="295">
        <v>435</v>
      </c>
      <c r="F132" s="313"/>
      <c r="G132" s="313" t="str">
        <f t="shared" si="11"/>
        <v/>
      </c>
    </row>
    <row r="133" spans="1:7" x14ac:dyDescent="0.2">
      <c r="A133" s="9">
        <f t="shared" si="21"/>
        <v>93</v>
      </c>
      <c r="B133" s="3"/>
      <c r="C133" s="14" t="s">
        <v>469</v>
      </c>
      <c r="D133" s="479" t="s">
        <v>28</v>
      </c>
      <c r="E133" s="295">
        <v>18</v>
      </c>
      <c r="F133" s="313"/>
      <c r="G133" s="313" t="str">
        <f t="shared" si="11"/>
        <v/>
      </c>
    </row>
    <row r="134" spans="1:7" x14ac:dyDescent="0.2">
      <c r="A134" s="9"/>
      <c r="B134" s="3" t="s">
        <v>430</v>
      </c>
      <c r="C134" s="11" t="s">
        <v>431</v>
      </c>
      <c r="D134" s="12"/>
      <c r="E134" s="297"/>
      <c r="F134" s="316"/>
      <c r="G134" s="313" t="str">
        <f t="shared" si="11"/>
        <v/>
      </c>
    </row>
    <row r="135" spans="1:7" x14ac:dyDescent="0.2">
      <c r="A135" s="9">
        <f t="shared" ref="A135" si="22">MAX(A126:A134)+1</f>
        <v>94</v>
      </c>
      <c r="B135" s="3"/>
      <c r="C135" s="14" t="s">
        <v>432</v>
      </c>
      <c r="D135" s="479" t="s">
        <v>28</v>
      </c>
      <c r="E135" s="295">
        <v>395</v>
      </c>
      <c r="F135" s="313"/>
      <c r="G135" s="313" t="str">
        <f t="shared" si="11"/>
        <v/>
      </c>
    </row>
    <row r="136" spans="1:7" x14ac:dyDescent="0.2">
      <c r="A136" s="9"/>
      <c r="B136" s="10" t="s">
        <v>124</v>
      </c>
      <c r="C136" s="4" t="s">
        <v>125</v>
      </c>
      <c r="D136" s="15"/>
      <c r="E136" s="296"/>
      <c r="F136" s="314"/>
      <c r="G136" s="313" t="str">
        <f t="shared" si="11"/>
        <v/>
      </c>
    </row>
    <row r="137" spans="1:7" x14ac:dyDescent="0.2">
      <c r="A137" s="9">
        <f t="shared" ref="A137" si="23">MAX(A128:A136)+1</f>
        <v>95</v>
      </c>
      <c r="B137" s="3"/>
      <c r="C137" s="14" t="s">
        <v>126</v>
      </c>
      <c r="D137" s="479" t="s">
        <v>26</v>
      </c>
      <c r="E137" s="295">
        <v>4012</v>
      </c>
      <c r="F137" s="313"/>
      <c r="G137" s="313" t="str">
        <f t="shared" si="11"/>
        <v/>
      </c>
    </row>
    <row r="138" spans="1:7" x14ac:dyDescent="0.2">
      <c r="A138" s="9"/>
      <c r="B138" s="10" t="s">
        <v>127</v>
      </c>
      <c r="C138" s="4" t="s">
        <v>416</v>
      </c>
      <c r="D138" s="15"/>
      <c r="E138" s="296"/>
      <c r="F138" s="314"/>
      <c r="G138" s="313" t="str">
        <f t="shared" si="11"/>
        <v/>
      </c>
    </row>
    <row r="139" spans="1:7" ht="25.5" x14ac:dyDescent="0.2">
      <c r="A139" s="9">
        <f t="shared" ref="A139" si="24">MAX(A130:A138)+1</f>
        <v>96</v>
      </c>
      <c r="B139" s="3"/>
      <c r="C139" s="14" t="s">
        <v>128</v>
      </c>
      <c r="D139" s="479" t="s">
        <v>26</v>
      </c>
      <c r="E139" s="295">
        <v>2340</v>
      </c>
      <c r="F139" s="313"/>
      <c r="G139" s="313" t="str">
        <f t="shared" si="11"/>
        <v/>
      </c>
    </row>
    <row r="140" spans="1:7" x14ac:dyDescent="0.2">
      <c r="A140" s="9"/>
      <c r="B140" s="10" t="s">
        <v>129</v>
      </c>
      <c r="C140" s="4" t="s">
        <v>130</v>
      </c>
      <c r="D140" s="15"/>
      <c r="E140" s="296"/>
      <c r="F140" s="314"/>
      <c r="G140" s="313" t="str">
        <f t="shared" si="11"/>
        <v/>
      </c>
    </row>
    <row r="141" spans="1:7" x14ac:dyDescent="0.2">
      <c r="A141" s="9">
        <f t="shared" ref="A141" si="25">MAX(A132:A140)+1</f>
        <v>97</v>
      </c>
      <c r="B141" s="3"/>
      <c r="C141" s="14" t="s">
        <v>131</v>
      </c>
      <c r="D141" s="479" t="s">
        <v>26</v>
      </c>
      <c r="E141" s="295">
        <v>3456</v>
      </c>
      <c r="F141" s="313"/>
      <c r="G141" s="313" t="str">
        <f t="shared" si="11"/>
        <v/>
      </c>
    </row>
    <row r="142" spans="1:7" ht="15.75" x14ac:dyDescent="0.2">
      <c r="A142" s="9"/>
      <c r="B142" s="10"/>
      <c r="C142" s="11" t="s">
        <v>132</v>
      </c>
      <c r="D142" s="22"/>
      <c r="E142" s="297"/>
      <c r="F142" s="316"/>
      <c r="G142" s="313" t="str">
        <f t="shared" ref="G142:G160" si="26">IF(F142&lt;&gt;"",ROUND(F142*E142,2),"")</f>
        <v/>
      </c>
    </row>
    <row r="143" spans="1:7" ht="15.75" x14ac:dyDescent="0.2">
      <c r="A143" s="9"/>
      <c r="B143" s="10" t="s">
        <v>133</v>
      </c>
      <c r="C143" s="4" t="s">
        <v>134</v>
      </c>
      <c r="D143" s="5"/>
      <c r="E143" s="296"/>
      <c r="F143" s="314"/>
      <c r="G143" s="313" t="str">
        <f t="shared" si="26"/>
        <v/>
      </c>
    </row>
    <row r="144" spans="1:7" ht="25.5" x14ac:dyDescent="0.2">
      <c r="A144" s="9">
        <f t="shared" ref="A144" si="27">MAX(A135:A143)+1</f>
        <v>98</v>
      </c>
      <c r="B144" s="3"/>
      <c r="C144" s="14" t="s">
        <v>135</v>
      </c>
      <c r="D144" s="23" t="s">
        <v>26</v>
      </c>
      <c r="E144" s="298">
        <v>12039.3</v>
      </c>
      <c r="F144" s="317"/>
      <c r="G144" s="313" t="str">
        <f t="shared" si="26"/>
        <v/>
      </c>
    </row>
    <row r="145" spans="1:7" ht="15.75" x14ac:dyDescent="0.2">
      <c r="A145" s="9"/>
      <c r="B145" s="10" t="s">
        <v>136</v>
      </c>
      <c r="C145" s="4" t="s">
        <v>137</v>
      </c>
      <c r="D145" s="5"/>
      <c r="E145" s="298"/>
      <c r="F145" s="314"/>
      <c r="G145" s="313" t="str">
        <f t="shared" si="26"/>
        <v/>
      </c>
    </row>
    <row r="146" spans="1:7" ht="25.5" x14ac:dyDescent="0.2">
      <c r="A146" s="9">
        <f t="shared" ref="A146" si="28">MAX(A137:A145)+1</f>
        <v>99</v>
      </c>
      <c r="B146" s="3"/>
      <c r="C146" s="14" t="s">
        <v>138</v>
      </c>
      <c r="D146" s="23" t="s">
        <v>26</v>
      </c>
      <c r="E146" s="298">
        <v>3575.25</v>
      </c>
      <c r="F146" s="317"/>
      <c r="G146" s="313" t="str">
        <f t="shared" si="26"/>
        <v/>
      </c>
    </row>
    <row r="147" spans="1:7" ht="15.75" x14ac:dyDescent="0.2">
      <c r="A147" s="9"/>
      <c r="B147" s="10" t="s">
        <v>139</v>
      </c>
      <c r="C147" s="4" t="s">
        <v>140</v>
      </c>
      <c r="D147" s="5"/>
      <c r="E147" s="298"/>
      <c r="F147" s="314"/>
      <c r="G147" s="313" t="str">
        <f t="shared" si="26"/>
        <v/>
      </c>
    </row>
    <row r="148" spans="1:7" ht="25.5" x14ac:dyDescent="0.2">
      <c r="A148" s="9">
        <f>A146+1</f>
        <v>100</v>
      </c>
      <c r="B148" s="3"/>
      <c r="C148" s="14" t="s">
        <v>141</v>
      </c>
      <c r="D148" s="23" t="s">
        <v>26</v>
      </c>
      <c r="E148" s="298">
        <v>25813.279999999999</v>
      </c>
      <c r="F148" s="317"/>
      <c r="G148" s="313" t="str">
        <f t="shared" si="26"/>
        <v/>
      </c>
    </row>
    <row r="149" spans="1:7" ht="15.75" x14ac:dyDescent="0.2">
      <c r="A149" s="9"/>
      <c r="B149" s="10" t="s">
        <v>142</v>
      </c>
      <c r="C149" s="24" t="s">
        <v>143</v>
      </c>
      <c r="D149" s="22"/>
      <c r="E149" s="297"/>
      <c r="F149" s="316"/>
      <c r="G149" s="313" t="str">
        <f t="shared" si="26"/>
        <v/>
      </c>
    </row>
    <row r="150" spans="1:7" ht="15.75" x14ac:dyDescent="0.2">
      <c r="A150" s="9"/>
      <c r="B150" s="10"/>
      <c r="C150" s="4" t="s">
        <v>455</v>
      </c>
      <c r="D150" s="5"/>
      <c r="E150" s="296"/>
      <c r="F150" s="314"/>
      <c r="G150" s="313" t="str">
        <f t="shared" si="26"/>
        <v/>
      </c>
    </row>
    <row r="151" spans="1:7" ht="38.25" x14ac:dyDescent="0.2">
      <c r="A151" s="9">
        <f t="shared" ref="A151" si="29">MAX(A142:A150)+1</f>
        <v>101</v>
      </c>
      <c r="B151" s="3"/>
      <c r="C151" s="14" t="s">
        <v>456</v>
      </c>
      <c r="D151" s="479" t="s">
        <v>28</v>
      </c>
      <c r="E151" s="470">
        <v>801</v>
      </c>
      <c r="F151" s="313"/>
      <c r="G151" s="313" t="str">
        <f t="shared" si="26"/>
        <v/>
      </c>
    </row>
    <row r="152" spans="1:7" ht="15.75" x14ac:dyDescent="0.2">
      <c r="A152" s="9"/>
      <c r="B152" s="10"/>
      <c r="C152" s="11" t="s">
        <v>145</v>
      </c>
      <c r="D152" s="22"/>
      <c r="E152" s="297"/>
      <c r="F152" s="316"/>
      <c r="G152" s="313" t="str">
        <f t="shared" si="26"/>
        <v/>
      </c>
    </row>
    <row r="153" spans="1:7" ht="15.75" x14ac:dyDescent="0.2">
      <c r="A153" s="9"/>
      <c r="B153" s="10" t="s">
        <v>144</v>
      </c>
      <c r="C153" s="4" t="s">
        <v>147</v>
      </c>
      <c r="D153" s="5"/>
      <c r="E153" s="296"/>
      <c r="F153" s="314"/>
      <c r="G153" s="313" t="str">
        <f t="shared" si="26"/>
        <v/>
      </c>
    </row>
    <row r="154" spans="1:7" x14ac:dyDescent="0.2">
      <c r="A154" s="9">
        <f t="shared" ref="A154:A155" si="30">MAX(A145:A153)+1</f>
        <v>102</v>
      </c>
      <c r="B154" s="3"/>
      <c r="C154" s="14" t="s">
        <v>470</v>
      </c>
      <c r="D154" s="479" t="s">
        <v>26</v>
      </c>
      <c r="E154" s="295">
        <v>10</v>
      </c>
      <c r="F154" s="313"/>
      <c r="G154" s="313" t="str">
        <f t="shared" si="26"/>
        <v/>
      </c>
    </row>
    <row r="155" spans="1:7" x14ac:dyDescent="0.2">
      <c r="A155" s="9">
        <f t="shared" si="30"/>
        <v>103</v>
      </c>
      <c r="B155" s="3"/>
      <c r="C155" s="20" t="s">
        <v>471</v>
      </c>
      <c r="D155" s="479" t="s">
        <v>26</v>
      </c>
      <c r="E155" s="295">
        <v>9.5</v>
      </c>
      <c r="F155" s="313"/>
      <c r="G155" s="313" t="str">
        <f t="shared" si="26"/>
        <v/>
      </c>
    </row>
    <row r="156" spans="1:7" x14ac:dyDescent="0.2">
      <c r="A156" s="9"/>
      <c r="B156" s="3" t="s">
        <v>445</v>
      </c>
      <c r="C156" s="20"/>
      <c r="D156" s="479"/>
      <c r="E156" s="295"/>
      <c r="F156" s="316"/>
      <c r="G156" s="313" t="str">
        <f t="shared" si="26"/>
        <v/>
      </c>
    </row>
    <row r="157" spans="1:7" x14ac:dyDescent="0.2">
      <c r="A157" s="9">
        <f t="shared" ref="A157" si="31">MAX(A148:A156)+1</f>
        <v>104</v>
      </c>
      <c r="B157" s="3"/>
      <c r="C157" s="20" t="s">
        <v>446</v>
      </c>
      <c r="D157" s="479" t="s">
        <v>185</v>
      </c>
      <c r="E157" s="295">
        <v>1</v>
      </c>
      <c r="F157" s="316"/>
      <c r="G157" s="313" t="str">
        <f t="shared" si="26"/>
        <v/>
      </c>
    </row>
    <row r="158" spans="1:7" ht="15.75" x14ac:dyDescent="0.2">
      <c r="A158" s="9"/>
      <c r="B158" s="10" t="s">
        <v>146</v>
      </c>
      <c r="C158" s="11" t="s">
        <v>148</v>
      </c>
      <c r="D158" s="22"/>
      <c r="E158" s="297"/>
      <c r="F158" s="316"/>
      <c r="G158" s="313" t="str">
        <f t="shared" si="26"/>
        <v/>
      </c>
    </row>
    <row r="159" spans="1:7" ht="15.75" x14ac:dyDescent="0.2">
      <c r="A159" s="9"/>
      <c r="B159" s="10"/>
      <c r="C159" s="4" t="s">
        <v>149</v>
      </c>
      <c r="D159" s="5"/>
      <c r="E159" s="296"/>
      <c r="F159" s="314"/>
      <c r="G159" s="313" t="str">
        <f t="shared" si="26"/>
        <v/>
      </c>
    </row>
    <row r="160" spans="1:7" x14ac:dyDescent="0.2">
      <c r="A160" s="9">
        <f t="shared" ref="A160" si="32">MAX(A151:A159)+1</f>
        <v>105</v>
      </c>
      <c r="B160" s="3"/>
      <c r="C160" s="20" t="s">
        <v>10</v>
      </c>
      <c r="D160" s="479" t="s">
        <v>11</v>
      </c>
      <c r="E160" s="295">
        <v>11.79</v>
      </c>
      <c r="F160" s="312"/>
      <c r="G160" s="313" t="str">
        <f t="shared" si="26"/>
        <v/>
      </c>
    </row>
    <row r="161" spans="1:7" ht="15" x14ac:dyDescent="0.2">
      <c r="A161" s="16"/>
      <c r="B161" s="25"/>
      <c r="C161" s="26"/>
      <c r="D161" s="25"/>
      <c r="E161" s="27"/>
      <c r="F161" s="257" t="s">
        <v>372</v>
      </c>
      <c r="G161" s="445">
        <f>SUM(G7:G160)</f>
        <v>0</v>
      </c>
    </row>
    <row r="162" spans="1:7" ht="15.75" x14ac:dyDescent="0.25">
      <c r="A162" s="309"/>
      <c r="B162" s="28"/>
      <c r="C162" s="28"/>
      <c r="D162" s="29" t="s">
        <v>383</v>
      </c>
      <c r="E162" s="30"/>
      <c r="F162" s="258"/>
      <c r="G162" s="171"/>
    </row>
    <row r="163" spans="1:7" x14ac:dyDescent="0.2">
      <c r="A163" s="309"/>
      <c r="B163" s="200"/>
      <c r="C163" s="200"/>
      <c r="D163" s="201" t="s">
        <v>373</v>
      </c>
      <c r="E163" s="202"/>
      <c r="F163" s="203"/>
      <c r="G163" s="204"/>
    </row>
    <row r="164" spans="1:7" ht="12.75" customHeight="1" x14ac:dyDescent="0.2">
      <c r="A164" s="500" t="s">
        <v>0</v>
      </c>
      <c r="B164" s="501" t="s">
        <v>1</v>
      </c>
      <c r="C164" s="476" t="s">
        <v>2</v>
      </c>
      <c r="D164" s="502" t="s">
        <v>3</v>
      </c>
      <c r="E164" s="502"/>
      <c r="F164" s="497" t="s">
        <v>645</v>
      </c>
      <c r="G164" s="499" t="s">
        <v>483</v>
      </c>
    </row>
    <row r="165" spans="1:7" x14ac:dyDescent="0.2">
      <c r="A165" s="500"/>
      <c r="B165" s="501"/>
      <c r="C165" s="476"/>
      <c r="D165" s="473" t="s">
        <v>5</v>
      </c>
      <c r="E165" s="205" t="s">
        <v>6</v>
      </c>
      <c r="F165" s="498"/>
      <c r="G165" s="499"/>
    </row>
    <row r="166" spans="1:7" ht="9.75" customHeight="1" x14ac:dyDescent="0.2">
      <c r="A166" s="311">
        <v>1</v>
      </c>
      <c r="B166" s="206">
        <v>2</v>
      </c>
      <c r="C166" s="207">
        <v>3</v>
      </c>
      <c r="D166" s="206">
        <v>4</v>
      </c>
      <c r="E166" s="206">
        <v>5</v>
      </c>
      <c r="F166" s="206">
        <v>6</v>
      </c>
      <c r="G166" s="206">
        <v>7</v>
      </c>
    </row>
    <row r="167" spans="1:7" x14ac:dyDescent="0.2">
      <c r="A167" s="310"/>
      <c r="B167" s="208"/>
      <c r="C167" s="31" t="s">
        <v>152</v>
      </c>
      <c r="D167" s="15"/>
      <c r="E167" s="6"/>
      <c r="F167" s="174"/>
      <c r="G167" s="209"/>
    </row>
    <row r="168" spans="1:7" x14ac:dyDescent="0.2">
      <c r="A168" s="34">
        <f>MAX(A$11:A167)+1</f>
        <v>106</v>
      </c>
      <c r="B168" s="210" t="s">
        <v>339</v>
      </c>
      <c r="C168" s="41" t="s">
        <v>153</v>
      </c>
      <c r="D168" s="479" t="s">
        <v>154</v>
      </c>
      <c r="E168" s="295">
        <v>134.60000000000002</v>
      </c>
      <c r="F168" s="322"/>
      <c r="G168" s="313" t="str">
        <f t="shared" ref="G168:G175" si="33">IF(F168&lt;&gt;"",ROUND(F168*E168,2),"")</f>
        <v/>
      </c>
    </row>
    <row r="169" spans="1:7" x14ac:dyDescent="0.2">
      <c r="A169" s="33"/>
      <c r="B169" s="210"/>
      <c r="C169" s="31" t="s">
        <v>155</v>
      </c>
      <c r="D169" s="15"/>
      <c r="E169" s="296"/>
      <c r="F169" s="323"/>
      <c r="G169" s="313" t="str">
        <f t="shared" si="33"/>
        <v/>
      </c>
    </row>
    <row r="170" spans="1:7" x14ac:dyDescent="0.2">
      <c r="A170" s="34">
        <f>MAX(A$11:A169)+1</f>
        <v>107</v>
      </c>
      <c r="B170" s="210" t="s">
        <v>340</v>
      </c>
      <c r="C170" s="211" t="s">
        <v>156</v>
      </c>
      <c r="D170" s="479" t="s">
        <v>185</v>
      </c>
      <c r="E170" s="295">
        <v>1</v>
      </c>
      <c r="F170" s="329"/>
      <c r="G170" s="313" t="str">
        <f t="shared" si="33"/>
        <v/>
      </c>
    </row>
    <row r="171" spans="1:7" x14ac:dyDescent="0.2">
      <c r="A171" s="34">
        <f>MAX(A$11:A170)+1</f>
        <v>108</v>
      </c>
      <c r="B171" s="210" t="s">
        <v>349</v>
      </c>
      <c r="C171" s="41" t="s">
        <v>158</v>
      </c>
      <c r="D171" s="479" t="s">
        <v>154</v>
      </c>
      <c r="E171" s="295">
        <v>8.24</v>
      </c>
      <c r="F171" s="329"/>
      <c r="G171" s="313" t="str">
        <f t="shared" si="33"/>
        <v/>
      </c>
    </row>
    <row r="172" spans="1:7" x14ac:dyDescent="0.2">
      <c r="A172" s="34">
        <f>MAX(A$11:A171)+1</f>
        <v>109</v>
      </c>
      <c r="B172" s="210" t="s">
        <v>341</v>
      </c>
      <c r="C172" s="41" t="s">
        <v>160</v>
      </c>
      <c r="D172" s="479" t="s">
        <v>32</v>
      </c>
      <c r="E172" s="295">
        <v>168</v>
      </c>
      <c r="F172" s="329"/>
      <c r="G172" s="313" t="str">
        <f t="shared" si="33"/>
        <v/>
      </c>
    </row>
    <row r="173" spans="1:7" ht="25.5" x14ac:dyDescent="0.2">
      <c r="A173" s="34">
        <f>MAX(A$11:A172)+1</f>
        <v>110</v>
      </c>
      <c r="B173" s="210" t="s">
        <v>342</v>
      </c>
      <c r="C173" s="41" t="s">
        <v>161</v>
      </c>
      <c r="D173" s="479" t="s">
        <v>185</v>
      </c>
      <c r="E173" s="295">
        <v>1</v>
      </c>
      <c r="F173" s="329"/>
      <c r="G173" s="313" t="str">
        <f t="shared" si="33"/>
        <v/>
      </c>
    </row>
    <row r="174" spans="1:7" x14ac:dyDescent="0.2">
      <c r="A174" s="34"/>
      <c r="B174" s="210" t="s">
        <v>343</v>
      </c>
      <c r="C174" s="31" t="s">
        <v>162</v>
      </c>
      <c r="D174" s="15"/>
      <c r="E174" s="296"/>
      <c r="F174" s="323"/>
      <c r="G174" s="313" t="str">
        <f t="shared" si="33"/>
        <v/>
      </c>
    </row>
    <row r="175" spans="1:7" x14ac:dyDescent="0.2">
      <c r="A175" s="34">
        <f>MAX(A$11:A174)+1</f>
        <v>111</v>
      </c>
      <c r="B175" s="210"/>
      <c r="C175" s="35" t="s">
        <v>417</v>
      </c>
      <c r="D175" s="479" t="s">
        <v>32</v>
      </c>
      <c r="E175" s="295">
        <v>47</v>
      </c>
      <c r="F175" s="329"/>
      <c r="G175" s="313" t="str">
        <f t="shared" si="33"/>
        <v/>
      </c>
    </row>
    <row r="176" spans="1:7" x14ac:dyDescent="0.2">
      <c r="A176" s="34"/>
      <c r="B176" s="36"/>
      <c r="C176" s="36"/>
      <c r="D176" s="36"/>
      <c r="E176" s="37"/>
      <c r="F176" s="172" t="s">
        <v>375</v>
      </c>
      <c r="G176" s="446">
        <f>SUM(G167:G175)</f>
        <v>0</v>
      </c>
    </row>
    <row r="177" spans="1:7" x14ac:dyDescent="0.2">
      <c r="A177" s="34"/>
      <c r="B177" s="212"/>
      <c r="C177" s="212"/>
      <c r="D177" s="213" t="s">
        <v>374</v>
      </c>
      <c r="E177" s="214"/>
      <c r="F177" s="215"/>
      <c r="G177" s="209"/>
    </row>
    <row r="178" spans="1:7" ht="12.75" customHeight="1" x14ac:dyDescent="0.2">
      <c r="A178" s="495" t="s">
        <v>0</v>
      </c>
      <c r="B178" s="496" t="s">
        <v>1</v>
      </c>
      <c r="C178" s="471" t="s">
        <v>2</v>
      </c>
      <c r="D178" s="491" t="s">
        <v>3</v>
      </c>
      <c r="E178" s="491"/>
      <c r="F178" s="497" t="s">
        <v>645</v>
      </c>
      <c r="G178" s="499" t="s">
        <v>483</v>
      </c>
    </row>
    <row r="179" spans="1:7" x14ac:dyDescent="0.2">
      <c r="A179" s="495"/>
      <c r="B179" s="496"/>
      <c r="C179" s="471"/>
      <c r="D179" s="472" t="s">
        <v>5</v>
      </c>
      <c r="E179" s="193" t="s">
        <v>6</v>
      </c>
      <c r="F179" s="498"/>
      <c r="G179" s="499"/>
    </row>
    <row r="180" spans="1:7" ht="9.75" customHeight="1" x14ac:dyDescent="0.2">
      <c r="A180" s="311">
        <v>1</v>
      </c>
      <c r="B180" s="194">
        <v>2</v>
      </c>
      <c r="C180" s="195">
        <v>3</v>
      </c>
      <c r="D180" s="194">
        <v>4</v>
      </c>
      <c r="E180" s="206">
        <v>5</v>
      </c>
      <c r="F180" s="206">
        <v>6</v>
      </c>
      <c r="G180" s="206">
        <v>7</v>
      </c>
    </row>
    <row r="181" spans="1:7" x14ac:dyDescent="0.2">
      <c r="A181" s="310"/>
      <c r="B181" s="210"/>
      <c r="C181" s="31" t="s">
        <v>163</v>
      </c>
      <c r="D181" s="15"/>
      <c r="E181" s="6"/>
      <c r="F181" s="174"/>
      <c r="G181" s="209"/>
    </row>
    <row r="182" spans="1:7" x14ac:dyDescent="0.2">
      <c r="A182" s="39"/>
      <c r="B182" s="210" t="s">
        <v>344</v>
      </c>
      <c r="C182" s="40" t="s">
        <v>164</v>
      </c>
      <c r="D182" s="12"/>
      <c r="E182" s="13"/>
      <c r="F182" s="185"/>
      <c r="G182" s="209"/>
    </row>
    <row r="183" spans="1:7" ht="25.5" x14ac:dyDescent="0.2">
      <c r="A183" s="34">
        <f>MAX(A$11:A182)+1</f>
        <v>112</v>
      </c>
      <c r="B183" s="210"/>
      <c r="C183" s="41" t="s">
        <v>165</v>
      </c>
      <c r="D183" s="479" t="s">
        <v>22</v>
      </c>
      <c r="E183" s="295">
        <v>1703</v>
      </c>
      <c r="F183" s="318"/>
      <c r="G183" s="313" t="str">
        <f t="shared" ref="G183:G207" si="34">IF(F183&lt;&gt;"",ROUND(F183*E183,2),"")</f>
        <v/>
      </c>
    </row>
    <row r="184" spans="1:7" x14ac:dyDescent="0.2">
      <c r="A184" s="34">
        <f>MAX(A$11:A183)+1</f>
        <v>113</v>
      </c>
      <c r="B184" s="210" t="s">
        <v>345</v>
      </c>
      <c r="C184" s="41" t="s">
        <v>167</v>
      </c>
      <c r="D184" s="479" t="s">
        <v>159</v>
      </c>
      <c r="E184" s="295">
        <v>990</v>
      </c>
      <c r="F184" s="330"/>
      <c r="G184" s="313" t="str">
        <f t="shared" si="34"/>
        <v/>
      </c>
    </row>
    <row r="185" spans="1:7" x14ac:dyDescent="0.2">
      <c r="A185" s="34"/>
      <c r="B185" s="210" t="s">
        <v>425</v>
      </c>
      <c r="C185" s="31" t="s">
        <v>168</v>
      </c>
      <c r="D185" s="15"/>
      <c r="E185" s="296"/>
      <c r="F185" s="331"/>
      <c r="G185" s="313" t="str">
        <f t="shared" si="34"/>
        <v/>
      </c>
    </row>
    <row r="186" spans="1:7" x14ac:dyDescent="0.2">
      <c r="A186" s="34">
        <f>MAX(A$11:A185)+1</f>
        <v>114</v>
      </c>
      <c r="B186" s="210" t="s">
        <v>420</v>
      </c>
      <c r="C186" s="41" t="s">
        <v>441</v>
      </c>
      <c r="D186" s="479" t="s">
        <v>22</v>
      </c>
      <c r="E186" s="295">
        <v>12</v>
      </c>
      <c r="F186" s="318"/>
      <c r="G186" s="313" t="str">
        <f t="shared" si="34"/>
        <v/>
      </c>
    </row>
    <row r="187" spans="1:7" x14ac:dyDescent="0.2">
      <c r="A187" s="34">
        <f>MAX(A$11:A186)+1</f>
        <v>115</v>
      </c>
      <c r="B187" s="210" t="s">
        <v>346</v>
      </c>
      <c r="C187" s="41" t="s">
        <v>442</v>
      </c>
      <c r="D187" s="479" t="s">
        <v>22</v>
      </c>
      <c r="E187" s="295">
        <v>2</v>
      </c>
      <c r="F187" s="318"/>
      <c r="G187" s="313" t="str">
        <f t="shared" si="34"/>
        <v/>
      </c>
    </row>
    <row r="188" spans="1:7" x14ac:dyDescent="0.2">
      <c r="A188" s="32"/>
      <c r="B188" s="210"/>
      <c r="C188" s="31" t="s">
        <v>169</v>
      </c>
      <c r="D188" s="15"/>
      <c r="E188" s="296"/>
      <c r="F188" s="331"/>
      <c r="G188" s="313" t="str">
        <f t="shared" si="34"/>
        <v/>
      </c>
    </row>
    <row r="189" spans="1:7" x14ac:dyDescent="0.2">
      <c r="A189" s="34">
        <f>MAX(A$11:A188)+1</f>
        <v>116</v>
      </c>
      <c r="B189" s="210" t="s">
        <v>347</v>
      </c>
      <c r="C189" s="41" t="s">
        <v>170</v>
      </c>
      <c r="D189" s="479" t="s">
        <v>32</v>
      </c>
      <c r="E189" s="295">
        <v>31</v>
      </c>
      <c r="F189" s="318"/>
      <c r="G189" s="313" t="str">
        <f t="shared" si="34"/>
        <v/>
      </c>
    </row>
    <row r="190" spans="1:7" x14ac:dyDescent="0.2">
      <c r="A190" s="32"/>
      <c r="B190" s="210"/>
      <c r="C190" s="31" t="s">
        <v>152</v>
      </c>
      <c r="D190" s="15"/>
      <c r="E190" s="296"/>
      <c r="F190" s="331"/>
      <c r="G190" s="313" t="str">
        <f t="shared" si="34"/>
        <v/>
      </c>
    </row>
    <row r="191" spans="1:7" x14ac:dyDescent="0.2">
      <c r="A191" s="34">
        <f>MAX(A$11:A190)+1</f>
        <v>117</v>
      </c>
      <c r="B191" s="210" t="s">
        <v>339</v>
      </c>
      <c r="C191" s="41" t="s">
        <v>404</v>
      </c>
      <c r="D191" s="479" t="s">
        <v>154</v>
      </c>
      <c r="E191" s="295">
        <v>42</v>
      </c>
      <c r="F191" s="318"/>
      <c r="G191" s="313" t="str">
        <f t="shared" si="34"/>
        <v/>
      </c>
    </row>
    <row r="192" spans="1:7" x14ac:dyDescent="0.2">
      <c r="A192" s="32"/>
      <c r="B192" s="210" t="s">
        <v>348</v>
      </c>
      <c r="C192" s="31" t="s">
        <v>171</v>
      </c>
      <c r="D192" s="15"/>
      <c r="E192" s="296"/>
      <c r="F192" s="332"/>
      <c r="G192" s="313" t="str">
        <f t="shared" si="34"/>
        <v/>
      </c>
    </row>
    <row r="193" spans="1:7" x14ac:dyDescent="0.2">
      <c r="A193" s="34">
        <f>MAX(A$11:A192)+1</f>
        <v>118</v>
      </c>
      <c r="B193" s="210" t="s">
        <v>421</v>
      </c>
      <c r="C193" s="41" t="s">
        <v>352</v>
      </c>
      <c r="D193" s="479" t="s">
        <v>154</v>
      </c>
      <c r="E193" s="295">
        <v>42</v>
      </c>
      <c r="F193" s="318"/>
      <c r="G193" s="313" t="str">
        <f t="shared" si="34"/>
        <v/>
      </c>
    </row>
    <row r="194" spans="1:7" x14ac:dyDescent="0.2">
      <c r="A194" s="34"/>
      <c r="B194" s="210"/>
      <c r="C194" s="31" t="s">
        <v>155</v>
      </c>
      <c r="D194" s="15"/>
      <c r="E194" s="296"/>
      <c r="F194" s="332"/>
      <c r="G194" s="313" t="str">
        <f t="shared" si="34"/>
        <v/>
      </c>
    </row>
    <row r="195" spans="1:7" x14ac:dyDescent="0.2">
      <c r="A195" s="34">
        <f>MAX(A$11:A194)+1</f>
        <v>119</v>
      </c>
      <c r="B195" s="210" t="s">
        <v>340</v>
      </c>
      <c r="C195" s="211" t="s">
        <v>156</v>
      </c>
      <c r="D195" s="479" t="s">
        <v>185</v>
      </c>
      <c r="E195" s="295">
        <v>1</v>
      </c>
      <c r="F195" s="318"/>
      <c r="G195" s="313" t="str">
        <f t="shared" si="34"/>
        <v/>
      </c>
    </row>
    <row r="196" spans="1:7" x14ac:dyDescent="0.2">
      <c r="A196" s="34">
        <f>MAX(A$11:A195)+1</f>
        <v>120</v>
      </c>
      <c r="B196" s="210" t="s">
        <v>349</v>
      </c>
      <c r="C196" s="41" t="s">
        <v>158</v>
      </c>
      <c r="D196" s="479" t="s">
        <v>154</v>
      </c>
      <c r="E196" s="295">
        <v>4.12</v>
      </c>
      <c r="F196" s="318"/>
      <c r="G196" s="313" t="str">
        <f t="shared" si="34"/>
        <v/>
      </c>
    </row>
    <row r="197" spans="1:7" ht="25.5" x14ac:dyDescent="0.2">
      <c r="A197" s="34">
        <f>MAX(A$11:A196)+1</f>
        <v>121</v>
      </c>
      <c r="B197" s="210" t="s">
        <v>342</v>
      </c>
      <c r="C197" s="41" t="s">
        <v>161</v>
      </c>
      <c r="D197" s="479" t="s">
        <v>185</v>
      </c>
      <c r="E197" s="295">
        <v>1</v>
      </c>
      <c r="F197" s="318"/>
      <c r="G197" s="313" t="str">
        <f t="shared" si="34"/>
        <v/>
      </c>
    </row>
    <row r="198" spans="1:7" x14ac:dyDescent="0.2">
      <c r="A198" s="34"/>
      <c r="B198" s="210" t="s">
        <v>343</v>
      </c>
      <c r="C198" s="31" t="s">
        <v>162</v>
      </c>
      <c r="D198" s="15"/>
      <c r="E198" s="296"/>
      <c r="F198" s="332"/>
      <c r="G198" s="313" t="str">
        <f t="shared" si="34"/>
        <v/>
      </c>
    </row>
    <row r="199" spans="1:7" x14ac:dyDescent="0.2">
      <c r="A199" s="34">
        <f>MAX(A$11:A198)+1</f>
        <v>122</v>
      </c>
      <c r="B199" s="210"/>
      <c r="C199" s="42" t="s">
        <v>354</v>
      </c>
      <c r="D199" s="479" t="s">
        <v>32</v>
      </c>
      <c r="E199" s="295">
        <v>263</v>
      </c>
      <c r="F199" s="318"/>
      <c r="G199" s="313" t="str">
        <f t="shared" si="34"/>
        <v/>
      </c>
    </row>
    <row r="200" spans="1:7" x14ac:dyDescent="0.2">
      <c r="A200" s="34">
        <f>MAX(A$11:A199)+1</f>
        <v>123</v>
      </c>
      <c r="B200" s="210"/>
      <c r="C200" s="42" t="s">
        <v>355</v>
      </c>
      <c r="D200" s="479" t="s">
        <v>22</v>
      </c>
      <c r="E200" s="295">
        <v>92</v>
      </c>
      <c r="F200" s="318"/>
      <c r="G200" s="313" t="str">
        <f t="shared" si="34"/>
        <v/>
      </c>
    </row>
    <row r="201" spans="1:7" x14ac:dyDescent="0.2">
      <c r="A201" s="34">
        <f>MAX(A$11:A200)+1</f>
        <v>124</v>
      </c>
      <c r="B201" s="210"/>
      <c r="C201" s="42" t="s">
        <v>361</v>
      </c>
      <c r="D201" s="479" t="s">
        <v>22</v>
      </c>
      <c r="E201" s="295">
        <v>21</v>
      </c>
      <c r="F201" s="318"/>
      <c r="G201" s="313" t="str">
        <f t="shared" si="34"/>
        <v/>
      </c>
    </row>
    <row r="202" spans="1:7" x14ac:dyDescent="0.2">
      <c r="A202" s="34">
        <f>MAX(A$11:A201)+1</f>
        <v>125</v>
      </c>
      <c r="B202" s="210"/>
      <c r="C202" s="42" t="s">
        <v>356</v>
      </c>
      <c r="D202" s="479" t="s">
        <v>28</v>
      </c>
      <c r="E202" s="295">
        <v>1</v>
      </c>
      <c r="F202" s="318"/>
      <c r="G202" s="313" t="str">
        <f t="shared" si="34"/>
        <v/>
      </c>
    </row>
    <row r="203" spans="1:7" x14ac:dyDescent="0.2">
      <c r="A203" s="34">
        <f>MAX(A$11:A202)+1</f>
        <v>126</v>
      </c>
      <c r="B203" s="210"/>
      <c r="C203" s="42" t="s">
        <v>357</v>
      </c>
      <c r="D203" s="479" t="s">
        <v>22</v>
      </c>
      <c r="E203" s="295">
        <v>1275</v>
      </c>
      <c r="F203" s="318"/>
      <c r="G203" s="313" t="str">
        <f t="shared" si="34"/>
        <v/>
      </c>
    </row>
    <row r="204" spans="1:7" x14ac:dyDescent="0.2">
      <c r="A204" s="34">
        <f>MAX(A$11:A203)+1</f>
        <v>127</v>
      </c>
      <c r="B204" s="210"/>
      <c r="C204" s="42" t="s">
        <v>358</v>
      </c>
      <c r="D204" s="479" t="s">
        <v>32</v>
      </c>
      <c r="E204" s="295">
        <v>156</v>
      </c>
      <c r="F204" s="318"/>
      <c r="G204" s="313" t="str">
        <f t="shared" si="34"/>
        <v/>
      </c>
    </row>
    <row r="205" spans="1:7" x14ac:dyDescent="0.2">
      <c r="A205" s="34">
        <f>MAX(A$11:A204)+1</f>
        <v>128</v>
      </c>
      <c r="B205" s="210"/>
      <c r="C205" s="42" t="s">
        <v>359</v>
      </c>
      <c r="D205" s="479" t="s">
        <v>154</v>
      </c>
      <c r="E205" s="295">
        <v>42</v>
      </c>
      <c r="F205" s="318"/>
      <c r="G205" s="313" t="str">
        <f t="shared" si="34"/>
        <v/>
      </c>
    </row>
    <row r="206" spans="1:7" x14ac:dyDescent="0.2">
      <c r="A206" s="34">
        <f>MAX(A$11:A205)+1</f>
        <v>129</v>
      </c>
      <c r="B206" s="210"/>
      <c r="C206" s="42" t="s">
        <v>360</v>
      </c>
      <c r="D206" s="479" t="s">
        <v>32</v>
      </c>
      <c r="E206" s="295">
        <v>78.3</v>
      </c>
      <c r="F206" s="318"/>
      <c r="G206" s="313" t="str">
        <f t="shared" si="34"/>
        <v/>
      </c>
    </row>
    <row r="207" spans="1:7" x14ac:dyDescent="0.2">
      <c r="A207" s="34">
        <f>MAX(A$11:A206)+1</f>
        <v>130</v>
      </c>
      <c r="B207" s="210"/>
      <c r="C207" s="42" t="s">
        <v>362</v>
      </c>
      <c r="D207" s="479" t="s">
        <v>32</v>
      </c>
      <c r="E207" s="295">
        <v>225</v>
      </c>
      <c r="F207" s="318"/>
      <c r="G207" s="313" t="str">
        <f t="shared" si="34"/>
        <v/>
      </c>
    </row>
    <row r="208" spans="1:7" x14ac:dyDescent="0.2">
      <c r="A208" s="34"/>
      <c r="B208" s="43"/>
      <c r="C208" s="43"/>
      <c r="D208" s="43"/>
      <c r="E208" s="44"/>
      <c r="F208" s="172" t="s">
        <v>376</v>
      </c>
      <c r="G208" s="446">
        <f>SUM(G183:G207)</f>
        <v>0</v>
      </c>
    </row>
    <row r="209" spans="1:7" x14ac:dyDescent="0.2">
      <c r="A209" s="34"/>
      <c r="B209" s="216"/>
      <c r="C209" s="216"/>
      <c r="D209" s="217" t="s">
        <v>377</v>
      </c>
      <c r="E209" s="218"/>
      <c r="F209" s="219"/>
      <c r="G209" s="220"/>
    </row>
    <row r="210" spans="1:7" ht="12.75" customHeight="1" x14ac:dyDescent="0.2">
      <c r="A210" s="495" t="s">
        <v>0</v>
      </c>
      <c r="B210" s="496" t="s">
        <v>1</v>
      </c>
      <c r="C210" s="471" t="s">
        <v>2</v>
      </c>
      <c r="D210" s="491" t="s">
        <v>3</v>
      </c>
      <c r="E210" s="491"/>
      <c r="F210" s="497" t="s">
        <v>645</v>
      </c>
      <c r="G210" s="499" t="s">
        <v>483</v>
      </c>
    </row>
    <row r="211" spans="1:7" x14ac:dyDescent="0.2">
      <c r="A211" s="495"/>
      <c r="B211" s="496"/>
      <c r="C211" s="471"/>
      <c r="D211" s="472" t="s">
        <v>5</v>
      </c>
      <c r="E211" s="193" t="s">
        <v>6</v>
      </c>
      <c r="F211" s="498"/>
      <c r="G211" s="499"/>
    </row>
    <row r="212" spans="1:7" ht="9.75" customHeight="1" x14ac:dyDescent="0.2">
      <c r="A212" s="311">
        <v>1</v>
      </c>
      <c r="B212" s="194">
        <v>2</v>
      </c>
      <c r="C212" s="195">
        <v>3</v>
      </c>
      <c r="D212" s="194">
        <v>4</v>
      </c>
      <c r="E212" s="221">
        <v>5</v>
      </c>
      <c r="F212" s="194">
        <v>6</v>
      </c>
      <c r="G212" s="221">
        <v>7</v>
      </c>
    </row>
    <row r="213" spans="1:7" x14ac:dyDescent="0.2">
      <c r="A213" s="310"/>
      <c r="B213" s="208"/>
      <c r="C213" s="31" t="s">
        <v>173</v>
      </c>
      <c r="D213" s="15"/>
      <c r="E213" s="6"/>
      <c r="F213" s="173"/>
      <c r="G213" s="133"/>
    </row>
    <row r="214" spans="1:7" x14ac:dyDescent="0.2">
      <c r="A214" s="34">
        <f>MAX(A$11:A213)+1</f>
        <v>131</v>
      </c>
      <c r="B214" s="210" t="s">
        <v>345</v>
      </c>
      <c r="C214" s="41" t="s">
        <v>167</v>
      </c>
      <c r="D214" s="479" t="s">
        <v>159</v>
      </c>
      <c r="E214" s="295">
        <v>520</v>
      </c>
      <c r="F214" s="322"/>
      <c r="G214" s="313" t="str">
        <f t="shared" ref="G214:G236" si="35">IF(F214&lt;&gt;"",ROUND(F214*E214,2),"")</f>
        <v/>
      </c>
    </row>
    <row r="215" spans="1:7" x14ac:dyDescent="0.2">
      <c r="A215" s="38"/>
      <c r="B215" s="210"/>
      <c r="C215" s="31" t="s">
        <v>163</v>
      </c>
      <c r="D215" s="15"/>
      <c r="E215" s="296"/>
      <c r="F215" s="323"/>
      <c r="G215" s="313" t="str">
        <f t="shared" si="35"/>
        <v/>
      </c>
    </row>
    <row r="216" spans="1:7" ht="38.25" x14ac:dyDescent="0.2">
      <c r="A216" s="34">
        <f>MAX(A$11:A215)+1</f>
        <v>132</v>
      </c>
      <c r="B216" s="222" t="s">
        <v>344</v>
      </c>
      <c r="C216" s="40" t="s">
        <v>447</v>
      </c>
      <c r="D216" s="479" t="s">
        <v>22</v>
      </c>
      <c r="E216" s="295">
        <v>1153</v>
      </c>
      <c r="F216" s="322"/>
      <c r="G216" s="313" t="str">
        <f t="shared" si="35"/>
        <v/>
      </c>
    </row>
    <row r="217" spans="1:7" x14ac:dyDescent="0.2">
      <c r="A217" s="256"/>
      <c r="B217" s="210" t="s">
        <v>425</v>
      </c>
      <c r="C217" s="31" t="s">
        <v>168</v>
      </c>
      <c r="D217" s="15"/>
      <c r="E217" s="296"/>
      <c r="F217" s="323"/>
      <c r="G217" s="313" t="str">
        <f t="shared" si="35"/>
        <v/>
      </c>
    </row>
    <row r="218" spans="1:7" x14ac:dyDescent="0.2">
      <c r="A218" s="34">
        <f>MAX(A$11:A217)+1</f>
        <v>133</v>
      </c>
      <c r="B218" s="210" t="s">
        <v>420</v>
      </c>
      <c r="C218" s="41" t="s">
        <v>441</v>
      </c>
      <c r="D218" s="479" t="s">
        <v>22</v>
      </c>
      <c r="E218" s="295">
        <v>7</v>
      </c>
      <c r="F218" s="324"/>
      <c r="G218" s="313" t="str">
        <f t="shared" si="35"/>
        <v/>
      </c>
    </row>
    <row r="219" spans="1:7" x14ac:dyDescent="0.2">
      <c r="A219" s="34">
        <f>MAX(A$11:A218)+1</f>
        <v>134</v>
      </c>
      <c r="B219" s="210" t="s">
        <v>346</v>
      </c>
      <c r="C219" s="41" t="s">
        <v>442</v>
      </c>
      <c r="D219" s="479" t="s">
        <v>22</v>
      </c>
      <c r="E219" s="295">
        <v>1</v>
      </c>
      <c r="F219" s="324"/>
      <c r="G219" s="313" t="str">
        <f t="shared" si="35"/>
        <v/>
      </c>
    </row>
    <row r="220" spans="1:7" x14ac:dyDescent="0.2">
      <c r="A220" s="33"/>
      <c r="B220" s="210"/>
      <c r="C220" s="31" t="s">
        <v>169</v>
      </c>
      <c r="D220" s="15"/>
      <c r="E220" s="296"/>
      <c r="F220" s="323"/>
      <c r="G220" s="313" t="str">
        <f t="shared" si="35"/>
        <v/>
      </c>
    </row>
    <row r="221" spans="1:7" ht="25.5" x14ac:dyDescent="0.2">
      <c r="A221" s="34">
        <f>MAX(A$11:A220)+1</f>
        <v>135</v>
      </c>
      <c r="B221" s="210" t="s">
        <v>347</v>
      </c>
      <c r="C221" s="41" t="s">
        <v>363</v>
      </c>
      <c r="D221" s="479" t="s">
        <v>32</v>
      </c>
      <c r="E221" s="295">
        <v>25</v>
      </c>
      <c r="F221" s="322"/>
      <c r="G221" s="313" t="str">
        <f t="shared" si="35"/>
        <v/>
      </c>
    </row>
    <row r="222" spans="1:7" x14ac:dyDescent="0.2">
      <c r="A222" s="46"/>
      <c r="B222" s="210"/>
      <c r="C222" s="31" t="s">
        <v>152</v>
      </c>
      <c r="D222" s="15"/>
      <c r="E222" s="296"/>
      <c r="F222" s="323"/>
      <c r="G222" s="313" t="str">
        <f t="shared" si="35"/>
        <v/>
      </c>
    </row>
    <row r="223" spans="1:7" x14ac:dyDescent="0.2">
      <c r="A223" s="34">
        <f>MAX(A$11:A222)+1</f>
        <v>136</v>
      </c>
      <c r="B223" s="210" t="s">
        <v>348</v>
      </c>
      <c r="C223" s="41" t="s">
        <v>352</v>
      </c>
      <c r="D223" s="479" t="s">
        <v>154</v>
      </c>
      <c r="E223" s="295">
        <v>21</v>
      </c>
      <c r="F223" s="324"/>
      <c r="G223" s="313" t="str">
        <f t="shared" si="35"/>
        <v/>
      </c>
    </row>
    <row r="224" spans="1:7" x14ac:dyDescent="0.2">
      <c r="A224" s="34">
        <f>MAX(A$11:A223)+1</f>
        <v>137</v>
      </c>
      <c r="B224" s="210" t="s">
        <v>421</v>
      </c>
      <c r="C224" s="61" t="s">
        <v>174</v>
      </c>
      <c r="D224" s="479" t="s">
        <v>154</v>
      </c>
      <c r="E224" s="295">
        <v>21</v>
      </c>
      <c r="F224" s="324"/>
      <c r="G224" s="313" t="str">
        <f t="shared" si="35"/>
        <v/>
      </c>
    </row>
    <row r="225" spans="1:7" x14ac:dyDescent="0.2">
      <c r="A225" s="33"/>
      <c r="B225" s="210"/>
      <c r="C225" s="31" t="s">
        <v>155</v>
      </c>
      <c r="D225" s="15"/>
      <c r="E225" s="296"/>
      <c r="F225" s="325"/>
      <c r="G225" s="313" t="str">
        <f t="shared" si="35"/>
        <v/>
      </c>
    </row>
    <row r="226" spans="1:7" x14ac:dyDescent="0.2">
      <c r="A226" s="34">
        <f>MAX(A$11:A225)+1</f>
        <v>138</v>
      </c>
      <c r="B226" s="210" t="s">
        <v>340</v>
      </c>
      <c r="C226" s="211" t="s">
        <v>156</v>
      </c>
      <c r="D226" s="479" t="s">
        <v>185</v>
      </c>
      <c r="E226" s="295">
        <v>1</v>
      </c>
      <c r="F226" s="324"/>
      <c r="G226" s="313" t="str">
        <f t="shared" si="35"/>
        <v/>
      </c>
    </row>
    <row r="227" spans="1:7" x14ac:dyDescent="0.2">
      <c r="A227" s="34">
        <f>MAX(A$11:A226)+1</f>
        <v>139</v>
      </c>
      <c r="B227" s="210" t="s">
        <v>349</v>
      </c>
      <c r="C227" s="41" t="s">
        <v>157</v>
      </c>
      <c r="D227" s="479" t="s">
        <v>154</v>
      </c>
      <c r="E227" s="295">
        <v>5.47</v>
      </c>
      <c r="F227" s="324"/>
      <c r="G227" s="313" t="str">
        <f t="shared" si="35"/>
        <v/>
      </c>
    </row>
    <row r="228" spans="1:7" ht="25.5" x14ac:dyDescent="0.2">
      <c r="A228" s="34">
        <f>MAX(A$11:A227)+1</f>
        <v>140</v>
      </c>
      <c r="B228" s="210" t="s">
        <v>342</v>
      </c>
      <c r="C228" s="41" t="s">
        <v>364</v>
      </c>
      <c r="D228" s="479" t="s">
        <v>185</v>
      </c>
      <c r="E228" s="295">
        <v>1</v>
      </c>
      <c r="F228" s="324"/>
      <c r="G228" s="313" t="str">
        <f t="shared" si="35"/>
        <v/>
      </c>
    </row>
    <row r="229" spans="1:7" x14ac:dyDescent="0.2">
      <c r="A229" s="33"/>
      <c r="B229" s="47" t="s">
        <v>350</v>
      </c>
      <c r="C229" s="31" t="s">
        <v>175</v>
      </c>
      <c r="D229" s="15"/>
      <c r="E229" s="296"/>
      <c r="F229" s="323"/>
      <c r="G229" s="313" t="str">
        <f t="shared" si="35"/>
        <v/>
      </c>
    </row>
    <row r="230" spans="1:7" x14ac:dyDescent="0.2">
      <c r="A230" s="33">
        <f>MAX(A$11:A229)+1</f>
        <v>141</v>
      </c>
      <c r="B230" s="210"/>
      <c r="C230" s="42" t="s">
        <v>354</v>
      </c>
      <c r="D230" s="479" t="s">
        <v>32</v>
      </c>
      <c r="E230" s="295">
        <v>264</v>
      </c>
      <c r="F230" s="324"/>
      <c r="G230" s="313" t="str">
        <f t="shared" si="35"/>
        <v/>
      </c>
    </row>
    <row r="231" spans="1:7" x14ac:dyDescent="0.2">
      <c r="A231" s="33">
        <f>MAX(A$11:A230)+1</f>
        <v>142</v>
      </c>
      <c r="B231" s="210"/>
      <c r="C231" s="42" t="s">
        <v>355</v>
      </c>
      <c r="D231" s="479" t="s">
        <v>22</v>
      </c>
      <c r="E231" s="295">
        <v>83</v>
      </c>
      <c r="F231" s="324"/>
      <c r="G231" s="313" t="str">
        <f t="shared" si="35"/>
        <v/>
      </c>
    </row>
    <row r="232" spans="1:7" x14ac:dyDescent="0.2">
      <c r="A232" s="34">
        <f>MAX(A$11:A231)+1</f>
        <v>143</v>
      </c>
      <c r="B232" s="210"/>
      <c r="C232" s="42" t="s">
        <v>365</v>
      </c>
      <c r="D232" s="479" t="s">
        <v>28</v>
      </c>
      <c r="E232" s="295">
        <v>1</v>
      </c>
      <c r="F232" s="324"/>
      <c r="G232" s="313" t="str">
        <f t="shared" si="35"/>
        <v/>
      </c>
    </row>
    <row r="233" spans="1:7" x14ac:dyDescent="0.2">
      <c r="A233" s="33">
        <f>MAX(A$11:A232)+1</f>
        <v>144</v>
      </c>
      <c r="B233" s="210"/>
      <c r="C233" s="42" t="s">
        <v>357</v>
      </c>
      <c r="D233" s="479" t="s">
        <v>22</v>
      </c>
      <c r="E233" s="295">
        <v>738</v>
      </c>
      <c r="F233" s="324"/>
      <c r="G233" s="313" t="str">
        <f t="shared" si="35"/>
        <v/>
      </c>
    </row>
    <row r="234" spans="1:7" x14ac:dyDescent="0.2">
      <c r="A234" s="33">
        <f>MAX(A$11:A233)+1</f>
        <v>145</v>
      </c>
      <c r="B234" s="210"/>
      <c r="C234" s="42" t="s">
        <v>358</v>
      </c>
      <c r="D234" s="479" t="s">
        <v>32</v>
      </c>
      <c r="E234" s="295">
        <v>147</v>
      </c>
      <c r="F234" s="324"/>
      <c r="G234" s="313" t="str">
        <f t="shared" si="35"/>
        <v/>
      </c>
    </row>
    <row r="235" spans="1:7" x14ac:dyDescent="0.2">
      <c r="A235" s="33">
        <f>MAX(A$11:A234)+1</f>
        <v>146</v>
      </c>
      <c r="B235" s="210"/>
      <c r="C235" s="42" t="s">
        <v>359</v>
      </c>
      <c r="D235" s="479" t="s">
        <v>154</v>
      </c>
      <c r="E235" s="295">
        <v>45</v>
      </c>
      <c r="F235" s="324"/>
      <c r="G235" s="313" t="str">
        <f t="shared" si="35"/>
        <v/>
      </c>
    </row>
    <row r="236" spans="1:7" x14ac:dyDescent="0.2">
      <c r="A236" s="34">
        <f>MAX(A$11:A235)+1</f>
        <v>147</v>
      </c>
      <c r="B236" s="210"/>
      <c r="C236" s="42" t="s">
        <v>360</v>
      </c>
      <c r="D236" s="479" t="s">
        <v>32</v>
      </c>
      <c r="E236" s="295">
        <v>56</v>
      </c>
      <c r="F236" s="324"/>
      <c r="G236" s="313" t="str">
        <f t="shared" si="35"/>
        <v/>
      </c>
    </row>
    <row r="237" spans="1:7" x14ac:dyDescent="0.2">
      <c r="A237" s="33"/>
      <c r="B237" s="43"/>
      <c r="C237" s="43"/>
      <c r="D237" s="43"/>
      <c r="E237" s="44"/>
      <c r="F237" s="172" t="s">
        <v>378</v>
      </c>
      <c r="G237" s="446">
        <f>SUM(G214:G236)</f>
        <v>0</v>
      </c>
    </row>
    <row r="238" spans="1:7" x14ac:dyDescent="0.2">
      <c r="A238" s="33"/>
      <c r="B238" s="216"/>
      <c r="C238" s="216"/>
      <c r="D238" s="217" t="s">
        <v>379</v>
      </c>
      <c r="E238" s="218"/>
      <c r="F238" s="219"/>
      <c r="G238" s="220"/>
    </row>
    <row r="239" spans="1:7" ht="12.75" customHeight="1" x14ac:dyDescent="0.2">
      <c r="A239" s="495" t="s">
        <v>0</v>
      </c>
      <c r="B239" s="496" t="s">
        <v>1</v>
      </c>
      <c r="C239" s="471" t="s">
        <v>2</v>
      </c>
      <c r="D239" s="491" t="s">
        <v>3</v>
      </c>
      <c r="E239" s="491"/>
      <c r="F239" s="497" t="s">
        <v>645</v>
      </c>
      <c r="G239" s="499" t="s">
        <v>483</v>
      </c>
    </row>
    <row r="240" spans="1:7" x14ac:dyDescent="0.2">
      <c r="A240" s="495"/>
      <c r="B240" s="496"/>
      <c r="C240" s="471"/>
      <c r="D240" s="472" t="s">
        <v>5</v>
      </c>
      <c r="E240" s="193" t="s">
        <v>6</v>
      </c>
      <c r="F240" s="498"/>
      <c r="G240" s="499"/>
    </row>
    <row r="241" spans="1:7" ht="10.5" customHeight="1" x14ac:dyDescent="0.2">
      <c r="A241" s="311">
        <v>1</v>
      </c>
      <c r="B241" s="194">
        <v>2</v>
      </c>
      <c r="C241" s="195">
        <v>3</v>
      </c>
      <c r="D241" s="196">
        <v>4</v>
      </c>
      <c r="E241" s="221">
        <v>5</v>
      </c>
      <c r="F241" s="196">
        <v>6</v>
      </c>
      <c r="G241" s="221">
        <v>7</v>
      </c>
    </row>
    <row r="242" spans="1:7" x14ac:dyDescent="0.2">
      <c r="A242" s="310"/>
      <c r="B242" s="210"/>
      <c r="C242" s="31" t="s">
        <v>163</v>
      </c>
      <c r="D242" s="15"/>
      <c r="E242" s="6"/>
      <c r="F242" s="215"/>
      <c r="G242" s="209"/>
    </row>
    <row r="243" spans="1:7" x14ac:dyDescent="0.2">
      <c r="A243" s="33"/>
      <c r="B243" s="210" t="s">
        <v>344</v>
      </c>
      <c r="C243" s="40" t="s">
        <v>164</v>
      </c>
      <c r="D243" s="12"/>
      <c r="E243" s="13"/>
      <c r="F243" s="223"/>
      <c r="G243" s="209"/>
    </row>
    <row r="244" spans="1:7" ht="25.5" x14ac:dyDescent="0.2">
      <c r="A244" s="34">
        <f>MAX(A$11:A243)+1</f>
        <v>148</v>
      </c>
      <c r="B244" s="210"/>
      <c r="C244" s="41" t="s">
        <v>172</v>
      </c>
      <c r="D244" s="479" t="s">
        <v>22</v>
      </c>
      <c r="E244" s="295">
        <v>925</v>
      </c>
      <c r="F244" s="191"/>
      <c r="G244" s="313" t="str">
        <f t="shared" ref="G244:G266" si="36">IF(F244&lt;&gt;"",ROUND(F244*E244,2),"")</f>
        <v/>
      </c>
    </row>
    <row r="245" spans="1:7" x14ac:dyDescent="0.2">
      <c r="A245" s="45"/>
      <c r="B245" s="210"/>
      <c r="C245" s="31" t="s">
        <v>173</v>
      </c>
      <c r="D245" s="15"/>
      <c r="E245" s="296"/>
      <c r="F245" s="326"/>
      <c r="G245" s="313" t="str">
        <f t="shared" si="36"/>
        <v/>
      </c>
    </row>
    <row r="246" spans="1:7" x14ac:dyDescent="0.2">
      <c r="A246" s="34">
        <f>MAX(A$11:A245)+1</f>
        <v>149</v>
      </c>
      <c r="B246" s="210" t="s">
        <v>345</v>
      </c>
      <c r="C246" s="41" t="s">
        <v>167</v>
      </c>
      <c r="D246" s="479" t="s">
        <v>159</v>
      </c>
      <c r="E246" s="295">
        <v>515</v>
      </c>
      <c r="F246" s="327"/>
      <c r="G246" s="313" t="str">
        <f t="shared" si="36"/>
        <v/>
      </c>
    </row>
    <row r="247" spans="1:7" x14ac:dyDescent="0.2">
      <c r="A247" s="256"/>
      <c r="B247" s="210" t="s">
        <v>425</v>
      </c>
      <c r="C247" s="31" t="s">
        <v>168</v>
      </c>
      <c r="D247" s="15"/>
      <c r="E247" s="296"/>
      <c r="F247" s="326"/>
      <c r="G247" s="313" t="str">
        <f t="shared" si="36"/>
        <v/>
      </c>
    </row>
    <row r="248" spans="1:7" x14ac:dyDescent="0.2">
      <c r="A248" s="34">
        <f>MAX(A$11:A247)+1</f>
        <v>150</v>
      </c>
      <c r="B248" s="210" t="s">
        <v>420</v>
      </c>
      <c r="C248" s="41" t="s">
        <v>441</v>
      </c>
      <c r="D248" s="479" t="s">
        <v>22</v>
      </c>
      <c r="E248" s="295">
        <v>7</v>
      </c>
      <c r="F248" s="191"/>
      <c r="G248" s="313" t="str">
        <f t="shared" si="36"/>
        <v/>
      </c>
    </row>
    <row r="249" spans="1:7" x14ac:dyDescent="0.2">
      <c r="A249" s="34">
        <f>MAX(A$11:A248)+1</f>
        <v>151</v>
      </c>
      <c r="B249" s="210" t="s">
        <v>346</v>
      </c>
      <c r="C249" s="41" t="s">
        <v>442</v>
      </c>
      <c r="D249" s="479" t="s">
        <v>22</v>
      </c>
      <c r="E249" s="295">
        <v>1</v>
      </c>
      <c r="F249" s="191"/>
      <c r="G249" s="313" t="str">
        <f t="shared" si="36"/>
        <v/>
      </c>
    </row>
    <row r="250" spans="1:7" x14ac:dyDescent="0.2">
      <c r="A250" s="33"/>
      <c r="B250" s="210"/>
      <c r="C250" s="31" t="s">
        <v>169</v>
      </c>
      <c r="D250" s="15"/>
      <c r="E250" s="296"/>
      <c r="F250" s="326"/>
      <c r="G250" s="313" t="str">
        <f t="shared" si="36"/>
        <v/>
      </c>
    </row>
    <row r="251" spans="1:7" x14ac:dyDescent="0.2">
      <c r="A251" s="33">
        <f>MAX(A234:A250)+1</f>
        <v>152</v>
      </c>
      <c r="B251" s="210" t="s">
        <v>347</v>
      </c>
      <c r="C251" s="41" t="s">
        <v>170</v>
      </c>
      <c r="D251" s="479" t="s">
        <v>32</v>
      </c>
      <c r="E251" s="295">
        <v>25</v>
      </c>
      <c r="F251" s="191"/>
      <c r="G251" s="313" t="str">
        <f t="shared" si="36"/>
        <v/>
      </c>
    </row>
    <row r="252" spans="1:7" x14ac:dyDescent="0.2">
      <c r="A252" s="33"/>
      <c r="B252" s="210"/>
      <c r="C252" s="31" t="s">
        <v>152</v>
      </c>
      <c r="D252" s="15"/>
      <c r="E252" s="296"/>
      <c r="F252" s="326"/>
      <c r="G252" s="313" t="str">
        <f t="shared" si="36"/>
        <v/>
      </c>
    </row>
    <row r="253" spans="1:7" x14ac:dyDescent="0.2">
      <c r="A253" s="33">
        <f>MAX(A236:A252)+1</f>
        <v>153</v>
      </c>
      <c r="B253" s="210" t="s">
        <v>348</v>
      </c>
      <c r="C253" s="41" t="s">
        <v>352</v>
      </c>
      <c r="D253" s="479" t="s">
        <v>154</v>
      </c>
      <c r="E253" s="295">
        <v>21</v>
      </c>
      <c r="F253" s="191"/>
      <c r="G253" s="313" t="str">
        <f t="shared" si="36"/>
        <v/>
      </c>
    </row>
    <row r="254" spans="1:7" x14ac:dyDescent="0.2">
      <c r="A254" s="33">
        <f>MAX(A237:A253)+1</f>
        <v>154</v>
      </c>
      <c r="B254" s="210" t="s">
        <v>421</v>
      </c>
      <c r="C254" s="61" t="s">
        <v>174</v>
      </c>
      <c r="D254" s="479" t="s">
        <v>154</v>
      </c>
      <c r="E254" s="295">
        <v>21</v>
      </c>
      <c r="F254" s="191"/>
      <c r="G254" s="313" t="str">
        <f t="shared" si="36"/>
        <v/>
      </c>
    </row>
    <row r="255" spans="1:7" x14ac:dyDescent="0.2">
      <c r="A255" s="33"/>
      <c r="B255" s="210"/>
      <c r="C255" s="31" t="s">
        <v>155</v>
      </c>
      <c r="D255" s="15"/>
      <c r="E255" s="296"/>
      <c r="F255" s="328"/>
      <c r="G255" s="313" t="str">
        <f t="shared" si="36"/>
        <v/>
      </c>
    </row>
    <row r="256" spans="1:7" x14ac:dyDescent="0.2">
      <c r="A256" s="33">
        <f>MAX(A$11:A255)+1</f>
        <v>155</v>
      </c>
      <c r="B256" s="210" t="s">
        <v>340</v>
      </c>
      <c r="C256" s="211" t="s">
        <v>156</v>
      </c>
      <c r="D256" s="479" t="s">
        <v>185</v>
      </c>
      <c r="E256" s="295">
        <v>1</v>
      </c>
      <c r="F256" s="191"/>
      <c r="G256" s="313" t="str">
        <f t="shared" si="36"/>
        <v/>
      </c>
    </row>
    <row r="257" spans="1:7" x14ac:dyDescent="0.2">
      <c r="A257" s="33">
        <f>MAX(A$11:A256)+1</f>
        <v>156</v>
      </c>
      <c r="B257" s="210" t="s">
        <v>349</v>
      </c>
      <c r="C257" s="41" t="s">
        <v>157</v>
      </c>
      <c r="D257" s="479" t="s">
        <v>154</v>
      </c>
      <c r="E257" s="295">
        <v>5.2</v>
      </c>
      <c r="F257" s="191"/>
      <c r="G257" s="313" t="str">
        <f t="shared" si="36"/>
        <v/>
      </c>
    </row>
    <row r="258" spans="1:7" ht="25.5" x14ac:dyDescent="0.2">
      <c r="A258" s="33">
        <f>MAX(A$11:A257)+1</f>
        <v>157</v>
      </c>
      <c r="B258" s="210" t="s">
        <v>342</v>
      </c>
      <c r="C258" s="41" t="s">
        <v>161</v>
      </c>
      <c r="D258" s="479" t="s">
        <v>185</v>
      </c>
      <c r="E258" s="295">
        <v>1</v>
      </c>
      <c r="F258" s="191"/>
      <c r="G258" s="313" t="str">
        <f t="shared" si="36"/>
        <v/>
      </c>
    </row>
    <row r="259" spans="1:7" x14ac:dyDescent="0.2">
      <c r="A259" s="33"/>
      <c r="B259" s="210" t="s">
        <v>350</v>
      </c>
      <c r="C259" s="31" t="s">
        <v>175</v>
      </c>
      <c r="D259" s="15"/>
      <c r="E259" s="296"/>
      <c r="F259" s="326"/>
      <c r="G259" s="313" t="str">
        <f t="shared" si="36"/>
        <v/>
      </c>
    </row>
    <row r="260" spans="1:7" x14ac:dyDescent="0.2">
      <c r="A260" s="33">
        <f>MAX(A$11:A259)+1</f>
        <v>158</v>
      </c>
      <c r="B260" s="210"/>
      <c r="C260" s="42" t="s">
        <v>354</v>
      </c>
      <c r="D260" s="479" t="s">
        <v>32</v>
      </c>
      <c r="E260" s="295">
        <v>252</v>
      </c>
      <c r="F260" s="191"/>
      <c r="G260" s="313" t="str">
        <f t="shared" si="36"/>
        <v/>
      </c>
    </row>
    <row r="261" spans="1:7" x14ac:dyDescent="0.2">
      <c r="A261" s="33">
        <f>MAX(A$11:A260)+1</f>
        <v>159</v>
      </c>
      <c r="B261" s="210"/>
      <c r="C261" s="42" t="s">
        <v>355</v>
      </c>
      <c r="D261" s="479" t="s">
        <v>22</v>
      </c>
      <c r="E261" s="295">
        <v>90</v>
      </c>
      <c r="F261" s="191"/>
      <c r="G261" s="313" t="str">
        <f t="shared" si="36"/>
        <v/>
      </c>
    </row>
    <row r="262" spans="1:7" x14ac:dyDescent="0.2">
      <c r="A262" s="33">
        <f>MAX(A$11:A261)+1</f>
        <v>160</v>
      </c>
      <c r="B262" s="210"/>
      <c r="C262" s="42" t="s">
        <v>405</v>
      </c>
      <c r="D262" s="479" t="s">
        <v>28</v>
      </c>
      <c r="E262" s="295">
        <v>1</v>
      </c>
      <c r="F262" s="191"/>
      <c r="G262" s="313" t="str">
        <f t="shared" si="36"/>
        <v/>
      </c>
    </row>
    <row r="263" spans="1:7" x14ac:dyDescent="0.2">
      <c r="A263" s="33">
        <f>MAX(A$11:A262)+1</f>
        <v>161</v>
      </c>
      <c r="B263" s="210"/>
      <c r="C263" s="42" t="s">
        <v>357</v>
      </c>
      <c r="D263" s="479" t="s">
        <v>22</v>
      </c>
      <c r="E263" s="295">
        <v>845</v>
      </c>
      <c r="F263" s="191"/>
      <c r="G263" s="313" t="str">
        <f t="shared" si="36"/>
        <v/>
      </c>
    </row>
    <row r="264" spans="1:7" x14ac:dyDescent="0.2">
      <c r="A264" s="33">
        <f>MAX(A$11:A263)+1</f>
        <v>162</v>
      </c>
      <c r="B264" s="210"/>
      <c r="C264" s="42" t="s">
        <v>358</v>
      </c>
      <c r="D264" s="479" t="s">
        <v>32</v>
      </c>
      <c r="E264" s="295">
        <v>152</v>
      </c>
      <c r="F264" s="191"/>
      <c r="G264" s="313" t="str">
        <f t="shared" si="36"/>
        <v/>
      </c>
    </row>
    <row r="265" spans="1:7" x14ac:dyDescent="0.2">
      <c r="A265" s="33">
        <f>MAX(A$11:A264)+1</f>
        <v>163</v>
      </c>
      <c r="B265" s="210"/>
      <c r="C265" s="42" t="s">
        <v>359</v>
      </c>
      <c r="D265" s="479" t="s">
        <v>154</v>
      </c>
      <c r="E265" s="295">
        <v>45</v>
      </c>
      <c r="F265" s="191"/>
      <c r="G265" s="313" t="str">
        <f t="shared" si="36"/>
        <v/>
      </c>
    </row>
    <row r="266" spans="1:7" x14ac:dyDescent="0.2">
      <c r="A266" s="33">
        <f>MAX(A$11:A265)+1</f>
        <v>164</v>
      </c>
      <c r="B266" s="224"/>
      <c r="C266" s="42" t="s">
        <v>360</v>
      </c>
      <c r="D266" s="479" t="s">
        <v>32</v>
      </c>
      <c r="E266" s="295">
        <v>74</v>
      </c>
      <c r="F266" s="191"/>
      <c r="G266" s="313" t="str">
        <f t="shared" si="36"/>
        <v/>
      </c>
    </row>
    <row r="267" spans="1:7" x14ac:dyDescent="0.2">
      <c r="A267" s="33"/>
      <c r="B267" s="47"/>
      <c r="C267" s="48"/>
      <c r="D267" s="43"/>
      <c r="E267" s="44"/>
      <c r="F267" s="172" t="s">
        <v>351</v>
      </c>
      <c r="G267" s="447">
        <f>SUM(G244:G266)</f>
        <v>0</v>
      </c>
    </row>
    <row r="268" spans="1:7" ht="15" x14ac:dyDescent="0.2">
      <c r="A268" s="33"/>
      <c r="B268" s="49"/>
      <c r="C268" s="49"/>
      <c r="D268" s="49"/>
      <c r="E268" s="50"/>
      <c r="F268" s="259" t="s">
        <v>384</v>
      </c>
      <c r="G268" s="448">
        <f>G267+G237+G208+G176</f>
        <v>0</v>
      </c>
    </row>
    <row r="269" spans="1:7" ht="18.75" x14ac:dyDescent="0.3">
      <c r="A269" s="51"/>
      <c r="B269" s="225"/>
      <c r="C269" s="225"/>
      <c r="D269" s="226" t="s">
        <v>380</v>
      </c>
      <c r="E269" s="227"/>
      <c r="F269" s="260"/>
      <c r="G269" s="228"/>
    </row>
    <row r="270" spans="1:7" x14ac:dyDescent="0.2">
      <c r="A270" s="506" t="s">
        <v>0</v>
      </c>
      <c r="B270" s="501" t="s">
        <v>1</v>
      </c>
      <c r="C270" s="476" t="s">
        <v>2</v>
      </c>
      <c r="D270" s="502" t="s">
        <v>3</v>
      </c>
      <c r="E270" s="502"/>
      <c r="F270" s="497" t="s">
        <v>645</v>
      </c>
      <c r="G270" s="499" t="s">
        <v>483</v>
      </c>
    </row>
    <row r="271" spans="1:7" x14ac:dyDescent="0.2">
      <c r="A271" s="506"/>
      <c r="B271" s="501"/>
      <c r="C271" s="476" t="s">
        <v>4</v>
      </c>
      <c r="D271" s="473" t="s">
        <v>5</v>
      </c>
      <c r="E271" s="205" t="s">
        <v>6</v>
      </c>
      <c r="F271" s="498"/>
      <c r="G271" s="499"/>
    </row>
    <row r="272" spans="1:7" ht="9" customHeight="1" x14ac:dyDescent="0.2">
      <c r="A272" s="55">
        <v>1</v>
      </c>
      <c r="B272" s="206">
        <v>2</v>
      </c>
      <c r="C272" s="207">
        <v>3</v>
      </c>
      <c r="D272" s="206">
        <v>4</v>
      </c>
      <c r="E272" s="299">
        <v>5</v>
      </c>
      <c r="F272" s="299">
        <v>6</v>
      </c>
      <c r="G272" s="299">
        <v>7</v>
      </c>
    </row>
    <row r="273" spans="1:7" x14ac:dyDescent="0.2">
      <c r="A273" s="57"/>
      <c r="B273" s="479" t="s">
        <v>177</v>
      </c>
      <c r="C273" s="52"/>
      <c r="D273" s="53" t="s">
        <v>382</v>
      </c>
      <c r="E273" s="54"/>
      <c r="F273" s="175"/>
      <c r="G273" s="186"/>
    </row>
    <row r="274" spans="1:7" x14ac:dyDescent="0.2">
      <c r="A274" s="58">
        <f>MAX(A$11:A273)+1</f>
        <v>165</v>
      </c>
      <c r="B274" s="479"/>
      <c r="C274" s="56" t="s">
        <v>178</v>
      </c>
      <c r="D274" s="479" t="s">
        <v>154</v>
      </c>
      <c r="E274" s="295">
        <v>7</v>
      </c>
      <c r="F274" s="333"/>
      <c r="G274" s="313" t="str">
        <f t="shared" ref="G274:G294" si="37">IF(F274&lt;&gt;"",ROUND(F274*E274,2),"")</f>
        <v/>
      </c>
    </row>
    <row r="275" spans="1:7" x14ac:dyDescent="0.2">
      <c r="A275" s="58">
        <f>MAX(A$11:A274)+1</f>
        <v>166</v>
      </c>
      <c r="B275" s="479"/>
      <c r="C275" s="56" t="s">
        <v>179</v>
      </c>
      <c r="D275" s="479" t="s">
        <v>154</v>
      </c>
      <c r="E275" s="295">
        <v>90</v>
      </c>
      <c r="F275" s="333"/>
      <c r="G275" s="313" t="str">
        <f t="shared" si="37"/>
        <v/>
      </c>
    </row>
    <row r="276" spans="1:7" x14ac:dyDescent="0.2">
      <c r="A276" s="58">
        <f>MAX(A$11:A275)+1</f>
        <v>167</v>
      </c>
      <c r="B276" s="479"/>
      <c r="C276" s="56" t="s">
        <v>180</v>
      </c>
      <c r="D276" s="479" t="s">
        <v>154</v>
      </c>
      <c r="E276" s="295">
        <v>466</v>
      </c>
      <c r="F276" s="333"/>
      <c r="G276" s="313" t="str">
        <f t="shared" si="37"/>
        <v/>
      </c>
    </row>
    <row r="277" spans="1:7" x14ac:dyDescent="0.2">
      <c r="A277" s="58">
        <f>MAX(A$11:A276)+1</f>
        <v>168</v>
      </c>
      <c r="B277" s="479"/>
      <c r="C277" s="56" t="s">
        <v>181</v>
      </c>
      <c r="D277" s="479" t="s">
        <v>154</v>
      </c>
      <c r="E277" s="295">
        <v>70</v>
      </c>
      <c r="F277" s="333"/>
      <c r="G277" s="313" t="str">
        <f t="shared" si="37"/>
        <v/>
      </c>
    </row>
    <row r="278" spans="1:7" x14ac:dyDescent="0.2">
      <c r="A278" s="58">
        <f>MAX(A$11:A277)+1</f>
        <v>169</v>
      </c>
      <c r="B278" s="479"/>
      <c r="C278" s="56" t="s">
        <v>182</v>
      </c>
      <c r="D278" s="479" t="s">
        <v>154</v>
      </c>
      <c r="E278" s="295">
        <v>12</v>
      </c>
      <c r="F278" s="333"/>
      <c r="G278" s="313" t="str">
        <f t="shared" si="37"/>
        <v/>
      </c>
    </row>
    <row r="279" spans="1:7" x14ac:dyDescent="0.2">
      <c r="A279" s="58">
        <f>MAX(A$11:A278)+1</f>
        <v>170</v>
      </c>
      <c r="B279" s="479"/>
      <c r="C279" s="56" t="s">
        <v>183</v>
      </c>
      <c r="D279" s="479" t="s">
        <v>154</v>
      </c>
      <c r="E279" s="295">
        <v>150</v>
      </c>
      <c r="F279" s="333"/>
      <c r="G279" s="313" t="str">
        <f t="shared" si="37"/>
        <v/>
      </c>
    </row>
    <row r="280" spans="1:7" x14ac:dyDescent="0.2">
      <c r="A280" s="58">
        <f>MAX(A$11:A279)+1</f>
        <v>171</v>
      </c>
      <c r="B280" s="479"/>
      <c r="C280" s="47" t="s">
        <v>184</v>
      </c>
      <c r="D280" s="479" t="s">
        <v>185</v>
      </c>
      <c r="E280" s="295">
        <v>1</v>
      </c>
      <c r="F280" s="333"/>
      <c r="G280" s="313" t="str">
        <f t="shared" si="37"/>
        <v/>
      </c>
    </row>
    <row r="281" spans="1:7" x14ac:dyDescent="0.2">
      <c r="A281" s="58">
        <f>MAX(A$11:A280)+1</f>
        <v>172</v>
      </c>
      <c r="B281" s="479"/>
      <c r="C281" s="47" t="s">
        <v>186</v>
      </c>
      <c r="D281" s="479" t="s">
        <v>185</v>
      </c>
      <c r="E281" s="295">
        <v>4</v>
      </c>
      <c r="F281" s="333"/>
      <c r="G281" s="313" t="str">
        <f t="shared" si="37"/>
        <v/>
      </c>
    </row>
    <row r="282" spans="1:7" x14ac:dyDescent="0.2">
      <c r="A282" s="58">
        <f>MAX(A$11:A281)+1</f>
        <v>173</v>
      </c>
      <c r="B282" s="479"/>
      <c r="C282" s="47" t="s">
        <v>187</v>
      </c>
      <c r="D282" s="479" t="s">
        <v>185</v>
      </c>
      <c r="E282" s="295">
        <v>3</v>
      </c>
      <c r="F282" s="333"/>
      <c r="G282" s="313" t="str">
        <f t="shared" si="37"/>
        <v/>
      </c>
    </row>
    <row r="283" spans="1:7" x14ac:dyDescent="0.2">
      <c r="A283" s="58">
        <f>MAX(A$11:A282)+1</f>
        <v>174</v>
      </c>
      <c r="B283" s="479"/>
      <c r="C283" s="47" t="s">
        <v>188</v>
      </c>
      <c r="D283" s="479" t="s">
        <v>185</v>
      </c>
      <c r="E283" s="295">
        <v>7</v>
      </c>
      <c r="F283" s="333"/>
      <c r="G283" s="313" t="str">
        <f t="shared" si="37"/>
        <v/>
      </c>
    </row>
    <row r="284" spans="1:7" x14ac:dyDescent="0.2">
      <c r="A284" s="58">
        <f>MAX(A$11:A283)+1</f>
        <v>175</v>
      </c>
      <c r="B284" s="479"/>
      <c r="C284" s="47" t="s">
        <v>189</v>
      </c>
      <c r="D284" s="479" t="s">
        <v>185</v>
      </c>
      <c r="E284" s="295">
        <v>1</v>
      </c>
      <c r="F284" s="333"/>
      <c r="G284" s="313" t="str">
        <f t="shared" si="37"/>
        <v/>
      </c>
    </row>
    <row r="285" spans="1:7" x14ac:dyDescent="0.2">
      <c r="A285" s="58">
        <f>MAX(A$11:A284)+1</f>
        <v>176</v>
      </c>
      <c r="B285" s="479"/>
      <c r="C285" s="47" t="s">
        <v>190</v>
      </c>
      <c r="D285" s="479" t="s">
        <v>185</v>
      </c>
      <c r="E285" s="295">
        <v>16</v>
      </c>
      <c r="F285" s="333"/>
      <c r="G285" s="313" t="str">
        <f t="shared" si="37"/>
        <v/>
      </c>
    </row>
    <row r="286" spans="1:7" x14ac:dyDescent="0.2">
      <c r="A286" s="58">
        <f>MAX(A$11:A285)+1</f>
        <v>177</v>
      </c>
      <c r="B286" s="479"/>
      <c r="C286" s="47" t="s">
        <v>191</v>
      </c>
      <c r="D286" s="479" t="s">
        <v>185</v>
      </c>
      <c r="E286" s="295">
        <v>5</v>
      </c>
      <c r="F286" s="333"/>
      <c r="G286" s="313" t="str">
        <f t="shared" si="37"/>
        <v/>
      </c>
    </row>
    <row r="287" spans="1:7" x14ac:dyDescent="0.2">
      <c r="A287" s="58">
        <f>MAX(A$11:A286)+1</f>
        <v>178</v>
      </c>
      <c r="B287" s="479"/>
      <c r="C287" s="47" t="s">
        <v>192</v>
      </c>
      <c r="D287" s="479" t="s">
        <v>185</v>
      </c>
      <c r="E287" s="295">
        <v>1</v>
      </c>
      <c r="F287" s="333"/>
      <c r="G287" s="313" t="str">
        <f t="shared" si="37"/>
        <v/>
      </c>
    </row>
    <row r="288" spans="1:7" x14ac:dyDescent="0.2">
      <c r="A288" s="58">
        <f>MAX(A$11:A287)+1</f>
        <v>179</v>
      </c>
      <c r="B288" s="479"/>
      <c r="C288" s="59" t="s">
        <v>193</v>
      </c>
      <c r="D288" s="479" t="s">
        <v>154</v>
      </c>
      <c r="E288" s="295">
        <v>26</v>
      </c>
      <c r="F288" s="333"/>
      <c r="G288" s="313" t="str">
        <f t="shared" si="37"/>
        <v/>
      </c>
    </row>
    <row r="289" spans="1:7" x14ac:dyDescent="0.2">
      <c r="A289" s="58">
        <f>MAX(A$11:A288)+1</f>
        <v>180</v>
      </c>
      <c r="B289" s="47"/>
      <c r="C289" s="60" t="s">
        <v>194</v>
      </c>
      <c r="D289" s="479" t="s">
        <v>154</v>
      </c>
      <c r="E289" s="295">
        <v>23</v>
      </c>
      <c r="F289" s="333"/>
      <c r="G289" s="313" t="str">
        <f t="shared" si="37"/>
        <v/>
      </c>
    </row>
    <row r="290" spans="1:7" x14ac:dyDescent="0.2">
      <c r="A290" s="58">
        <f>MAX(A$11:A289)+1</f>
        <v>181</v>
      </c>
      <c r="B290" s="47"/>
      <c r="C290" s="60" t="s">
        <v>195</v>
      </c>
      <c r="D290" s="479" t="s">
        <v>154</v>
      </c>
      <c r="E290" s="295">
        <v>49</v>
      </c>
      <c r="F290" s="333"/>
      <c r="G290" s="313" t="str">
        <f t="shared" si="37"/>
        <v/>
      </c>
    </row>
    <row r="291" spans="1:7" x14ac:dyDescent="0.2">
      <c r="A291" s="58">
        <f>MAX(A$11:A290)+1</f>
        <v>182</v>
      </c>
      <c r="B291" s="47"/>
      <c r="C291" s="60" t="s">
        <v>196</v>
      </c>
      <c r="D291" s="479" t="s">
        <v>154</v>
      </c>
      <c r="E291" s="295">
        <v>45</v>
      </c>
      <c r="F291" s="333"/>
      <c r="G291" s="313" t="str">
        <f t="shared" si="37"/>
        <v/>
      </c>
    </row>
    <row r="292" spans="1:7" x14ac:dyDescent="0.2">
      <c r="A292" s="58">
        <f>MAX(A$11:A291)+1</f>
        <v>183</v>
      </c>
      <c r="B292" s="47"/>
      <c r="C292" s="60" t="s">
        <v>197</v>
      </c>
      <c r="D292" s="479" t="s">
        <v>154</v>
      </c>
      <c r="E292" s="295">
        <v>8</v>
      </c>
      <c r="F292" s="333"/>
      <c r="G292" s="313" t="str">
        <f t="shared" si="37"/>
        <v/>
      </c>
    </row>
    <row r="293" spans="1:7" x14ac:dyDescent="0.2">
      <c r="A293" s="58">
        <f>MAX(A$11:A292)+1</f>
        <v>184</v>
      </c>
      <c r="B293" s="47"/>
      <c r="C293" s="60" t="s">
        <v>198</v>
      </c>
      <c r="D293" s="479" t="s">
        <v>154</v>
      </c>
      <c r="E293" s="295">
        <v>85</v>
      </c>
      <c r="F293" s="333"/>
      <c r="G293" s="313" t="str">
        <f t="shared" si="37"/>
        <v/>
      </c>
    </row>
    <row r="294" spans="1:7" x14ac:dyDescent="0.2">
      <c r="A294" s="58">
        <f>MAX(A$11:A293)+1</f>
        <v>185</v>
      </c>
      <c r="B294" s="479"/>
      <c r="C294" s="61" t="s">
        <v>199</v>
      </c>
      <c r="D294" s="479" t="s">
        <v>154</v>
      </c>
      <c r="E294" s="295">
        <f>496+58+30</f>
        <v>584</v>
      </c>
      <c r="F294" s="333"/>
      <c r="G294" s="313" t="str">
        <f t="shared" si="37"/>
        <v/>
      </c>
    </row>
    <row r="295" spans="1:7" x14ac:dyDescent="0.2">
      <c r="A295" s="68"/>
      <c r="B295" s="62"/>
      <c r="C295" s="62"/>
      <c r="D295" s="63"/>
      <c r="E295" s="64" t="s">
        <v>200</v>
      </c>
      <c r="F295" s="334"/>
      <c r="G295" s="449">
        <f>SUM(G274:G294)</f>
        <v>0</v>
      </c>
    </row>
    <row r="296" spans="1:7" x14ac:dyDescent="0.2">
      <c r="A296" s="57"/>
      <c r="B296" s="479" t="s">
        <v>201</v>
      </c>
      <c r="C296" s="65"/>
      <c r="D296" s="66" t="s">
        <v>385</v>
      </c>
      <c r="E296" s="67"/>
      <c r="F296" s="335"/>
      <c r="G296" s="336"/>
    </row>
    <row r="297" spans="1:7" ht="25.5" x14ac:dyDescent="0.2">
      <c r="A297" s="58">
        <f>MAX(A$11:A296)+1</f>
        <v>186</v>
      </c>
      <c r="B297" s="479"/>
      <c r="C297" s="69" t="s">
        <v>202</v>
      </c>
      <c r="D297" s="479" t="s">
        <v>154</v>
      </c>
      <c r="E297" s="295">
        <v>22</v>
      </c>
      <c r="F297" s="337"/>
      <c r="G297" s="313" t="str">
        <f t="shared" ref="G297:G303" si="38">IF(F297&lt;&gt;"",ROUND(F297*E297,2),"")</f>
        <v/>
      </c>
    </row>
    <row r="298" spans="1:7" ht="25.5" x14ac:dyDescent="0.2">
      <c r="A298" s="58">
        <f>MAX(A$11:A297)+1</f>
        <v>187</v>
      </c>
      <c r="B298" s="479"/>
      <c r="C298" s="69" t="s">
        <v>203</v>
      </c>
      <c r="D298" s="479" t="s">
        <v>154</v>
      </c>
      <c r="E298" s="295">
        <v>18</v>
      </c>
      <c r="F298" s="337"/>
      <c r="G298" s="313" t="str">
        <f t="shared" si="38"/>
        <v/>
      </c>
    </row>
    <row r="299" spans="1:7" ht="25.5" x14ac:dyDescent="0.2">
      <c r="A299" s="58">
        <f>MAX(A$11:A298)+1</f>
        <v>188</v>
      </c>
      <c r="B299" s="479"/>
      <c r="C299" s="69" t="s">
        <v>204</v>
      </c>
      <c r="D299" s="479" t="s">
        <v>154</v>
      </c>
      <c r="E299" s="295">
        <v>13</v>
      </c>
      <c r="F299" s="337"/>
      <c r="G299" s="313" t="str">
        <f t="shared" si="38"/>
        <v/>
      </c>
    </row>
    <row r="300" spans="1:7" ht="25.5" x14ac:dyDescent="0.2">
      <c r="A300" s="58">
        <f>MAX(A$11:A299)+1</f>
        <v>189</v>
      </c>
      <c r="B300" s="479"/>
      <c r="C300" s="69" t="s">
        <v>205</v>
      </c>
      <c r="D300" s="479" t="s">
        <v>154</v>
      </c>
      <c r="E300" s="295">
        <v>9.5</v>
      </c>
      <c r="F300" s="337"/>
      <c r="G300" s="313" t="str">
        <f t="shared" si="38"/>
        <v/>
      </c>
    </row>
    <row r="301" spans="1:7" x14ac:dyDescent="0.2">
      <c r="A301" s="58">
        <f>MAX(A$11:A300)+1</f>
        <v>190</v>
      </c>
      <c r="B301" s="479"/>
      <c r="C301" s="69" t="s">
        <v>206</v>
      </c>
      <c r="D301" s="479" t="s">
        <v>154</v>
      </c>
      <c r="E301" s="295">
        <v>13</v>
      </c>
      <c r="F301" s="337"/>
      <c r="G301" s="313" t="str">
        <f t="shared" si="38"/>
        <v/>
      </c>
    </row>
    <row r="302" spans="1:7" x14ac:dyDescent="0.2">
      <c r="A302" s="58">
        <f>MAX(A$11:A301)+1</f>
        <v>191</v>
      </c>
      <c r="B302" s="479"/>
      <c r="C302" s="69" t="s">
        <v>207</v>
      </c>
      <c r="D302" s="479" t="s">
        <v>154</v>
      </c>
      <c r="E302" s="295">
        <v>9</v>
      </c>
      <c r="F302" s="337"/>
      <c r="G302" s="313" t="str">
        <f t="shared" si="38"/>
        <v/>
      </c>
    </row>
    <row r="303" spans="1:7" x14ac:dyDescent="0.2">
      <c r="A303" s="58">
        <f>MAX(A$11:A302)+1</f>
        <v>192</v>
      </c>
      <c r="B303" s="479"/>
      <c r="C303" s="61" t="s">
        <v>208</v>
      </c>
      <c r="D303" s="479" t="s">
        <v>154</v>
      </c>
      <c r="E303" s="295">
        <v>40</v>
      </c>
      <c r="F303" s="337"/>
      <c r="G303" s="313" t="str">
        <f t="shared" si="38"/>
        <v/>
      </c>
    </row>
    <row r="304" spans="1:7" x14ac:dyDescent="0.2">
      <c r="A304" s="68"/>
      <c r="B304" s="62"/>
      <c r="C304" s="62"/>
      <c r="D304" s="70"/>
      <c r="E304" s="71" t="s">
        <v>209</v>
      </c>
      <c r="F304" s="338"/>
      <c r="G304" s="450">
        <f>SUM(G297:G303)</f>
        <v>0</v>
      </c>
    </row>
    <row r="305" spans="1:7" x14ac:dyDescent="0.2">
      <c r="A305" s="57"/>
      <c r="B305" s="479" t="s">
        <v>210</v>
      </c>
      <c r="C305" s="72"/>
      <c r="D305" s="73" t="s">
        <v>386</v>
      </c>
      <c r="E305" s="74"/>
      <c r="F305" s="339"/>
      <c r="G305" s="340"/>
    </row>
    <row r="306" spans="1:7" x14ac:dyDescent="0.2">
      <c r="A306" s="58">
        <f>MAX(A$11:A305)+1</f>
        <v>193</v>
      </c>
      <c r="B306" s="47"/>
      <c r="C306" s="60" t="s">
        <v>413</v>
      </c>
      <c r="D306" s="479" t="s">
        <v>154</v>
      </c>
      <c r="E306" s="295">
        <v>31</v>
      </c>
      <c r="F306" s="337"/>
      <c r="G306" s="313" t="str">
        <f t="shared" ref="G306:G313" si="39">IF(F306&lt;&gt;"",ROUND(F306*E306,2),"")</f>
        <v/>
      </c>
    </row>
    <row r="307" spans="1:7" x14ac:dyDescent="0.2">
      <c r="A307" s="58">
        <f>MAX(A$11:A306)+1</f>
        <v>194</v>
      </c>
      <c r="B307" s="47"/>
      <c r="C307" s="60" t="s">
        <v>414</v>
      </c>
      <c r="D307" s="479" t="s">
        <v>154</v>
      </c>
      <c r="E307" s="295">
        <v>416</v>
      </c>
      <c r="F307" s="337"/>
      <c r="G307" s="313" t="str">
        <f t="shared" si="39"/>
        <v/>
      </c>
    </row>
    <row r="308" spans="1:7" x14ac:dyDescent="0.2">
      <c r="A308" s="58">
        <f>MAX(A$11:A307)+1</f>
        <v>195</v>
      </c>
      <c r="B308" s="47"/>
      <c r="C308" s="60" t="s">
        <v>415</v>
      </c>
      <c r="D308" s="479" t="s">
        <v>154</v>
      </c>
      <c r="E308" s="295">
        <v>66</v>
      </c>
      <c r="F308" s="337"/>
      <c r="G308" s="313" t="str">
        <f t="shared" si="39"/>
        <v/>
      </c>
    </row>
    <row r="309" spans="1:7" x14ac:dyDescent="0.2">
      <c r="A309" s="58">
        <f>MAX(A$11:A308)+1</f>
        <v>196</v>
      </c>
      <c r="B309" s="47"/>
      <c r="C309" s="61" t="s">
        <v>211</v>
      </c>
      <c r="D309" s="479" t="s">
        <v>185</v>
      </c>
      <c r="E309" s="295">
        <v>18</v>
      </c>
      <c r="F309" s="337"/>
      <c r="G309" s="313" t="str">
        <f t="shared" si="39"/>
        <v/>
      </c>
    </row>
    <row r="310" spans="1:7" x14ac:dyDescent="0.2">
      <c r="A310" s="58">
        <f>MAX(A$11:A309)+1</f>
        <v>197</v>
      </c>
      <c r="B310" s="47"/>
      <c r="C310" s="61" t="s">
        <v>212</v>
      </c>
      <c r="D310" s="479" t="s">
        <v>185</v>
      </c>
      <c r="E310" s="295">
        <v>4</v>
      </c>
      <c r="F310" s="337"/>
      <c r="G310" s="313" t="str">
        <f t="shared" si="39"/>
        <v/>
      </c>
    </row>
    <row r="311" spans="1:7" x14ac:dyDescent="0.2">
      <c r="A311" s="58">
        <f>MAX(A$11:A310)+1</f>
        <v>198</v>
      </c>
      <c r="B311" s="47"/>
      <c r="C311" s="61" t="s">
        <v>213</v>
      </c>
      <c r="D311" s="479" t="s">
        <v>185</v>
      </c>
      <c r="E311" s="295">
        <v>9</v>
      </c>
      <c r="F311" s="337"/>
      <c r="G311" s="313" t="str">
        <f t="shared" si="39"/>
        <v/>
      </c>
    </row>
    <row r="312" spans="1:7" x14ac:dyDescent="0.2">
      <c r="A312" s="58">
        <f>MAX(A$11:A311)+1</f>
        <v>199</v>
      </c>
      <c r="B312" s="47"/>
      <c r="C312" s="61" t="s">
        <v>214</v>
      </c>
      <c r="D312" s="479" t="s">
        <v>185</v>
      </c>
      <c r="E312" s="295">
        <v>15</v>
      </c>
      <c r="F312" s="337"/>
      <c r="G312" s="313" t="str">
        <f t="shared" si="39"/>
        <v/>
      </c>
    </row>
    <row r="313" spans="1:7" x14ac:dyDescent="0.2">
      <c r="A313" s="58">
        <f>MAX(A$11:A312)+1</f>
        <v>200</v>
      </c>
      <c r="B313" s="479"/>
      <c r="C313" s="61" t="s">
        <v>215</v>
      </c>
      <c r="D313" s="479" t="s">
        <v>154</v>
      </c>
      <c r="E313" s="295">
        <f>383+31+37+30</f>
        <v>481</v>
      </c>
      <c r="F313" s="337"/>
      <c r="G313" s="313" t="str">
        <f t="shared" si="39"/>
        <v/>
      </c>
    </row>
    <row r="314" spans="1:7" x14ac:dyDescent="0.2">
      <c r="A314" s="68"/>
      <c r="B314" s="62"/>
      <c r="C314" s="75"/>
      <c r="D314" s="75"/>
      <c r="E314" s="76" t="s">
        <v>216</v>
      </c>
      <c r="F314" s="338"/>
      <c r="G314" s="450">
        <f>SUM(G306:G313)</f>
        <v>0</v>
      </c>
    </row>
    <row r="315" spans="1:7" x14ac:dyDescent="0.2">
      <c r="A315" s="57"/>
      <c r="B315" s="479"/>
      <c r="C315" s="77"/>
      <c r="D315" s="78" t="s">
        <v>387</v>
      </c>
      <c r="E315" s="79"/>
      <c r="F315" s="341"/>
      <c r="G315" s="342"/>
    </row>
    <row r="316" spans="1:7" x14ac:dyDescent="0.2">
      <c r="A316" s="58">
        <f>MAX(A$11:A315)+1</f>
        <v>201</v>
      </c>
      <c r="B316" s="508" t="s">
        <v>210</v>
      </c>
      <c r="C316" s="60" t="s">
        <v>217</v>
      </c>
      <c r="D316" s="479" t="s">
        <v>154</v>
      </c>
      <c r="E316" s="295">
        <v>68</v>
      </c>
      <c r="F316" s="337"/>
      <c r="G316" s="313" t="str">
        <f t="shared" ref="G316:G321" si="40">IF(F316&lt;&gt;"",ROUND(F316*E316,2),"")</f>
        <v/>
      </c>
    </row>
    <row r="317" spans="1:7" x14ac:dyDescent="0.2">
      <c r="A317" s="58">
        <f>MAX(A$11:A316)+1</f>
        <v>202</v>
      </c>
      <c r="B317" s="509"/>
      <c r="C317" s="60" t="s">
        <v>218</v>
      </c>
      <c r="D317" s="479" t="s">
        <v>154</v>
      </c>
      <c r="E317" s="295">
        <v>25</v>
      </c>
      <c r="F317" s="333"/>
      <c r="G317" s="313" t="str">
        <f t="shared" si="40"/>
        <v/>
      </c>
    </row>
    <row r="318" spans="1:7" x14ac:dyDescent="0.2">
      <c r="A318" s="58">
        <f>MAX(A$11:A317)+1</f>
        <v>203</v>
      </c>
      <c r="B318" s="510"/>
      <c r="C318" s="60" t="s">
        <v>219</v>
      </c>
      <c r="D318" s="479" t="s">
        <v>185</v>
      </c>
      <c r="E318" s="295">
        <v>2</v>
      </c>
      <c r="F318" s="337"/>
      <c r="G318" s="313" t="str">
        <f t="shared" si="40"/>
        <v/>
      </c>
    </row>
    <row r="319" spans="1:7" x14ac:dyDescent="0.2">
      <c r="A319" s="58">
        <f>MAX(A$11:A318)+1</f>
        <v>204</v>
      </c>
      <c r="B319" s="511" t="s">
        <v>177</v>
      </c>
      <c r="C319" s="60" t="s">
        <v>195</v>
      </c>
      <c r="D319" s="479" t="s">
        <v>154</v>
      </c>
      <c r="E319" s="295">
        <v>28</v>
      </c>
      <c r="F319" s="333"/>
      <c r="G319" s="313" t="str">
        <f t="shared" si="40"/>
        <v/>
      </c>
    </row>
    <row r="320" spans="1:7" x14ac:dyDescent="0.2">
      <c r="A320" s="58">
        <f>MAX(A$11:A319)+1</f>
        <v>205</v>
      </c>
      <c r="B320" s="512"/>
      <c r="C320" s="60" t="s">
        <v>194</v>
      </c>
      <c r="D320" s="479" t="s">
        <v>154</v>
      </c>
      <c r="E320" s="295">
        <v>22</v>
      </c>
      <c r="F320" s="333"/>
      <c r="G320" s="313" t="str">
        <f t="shared" si="40"/>
        <v/>
      </c>
    </row>
    <row r="321" spans="1:7" x14ac:dyDescent="0.2">
      <c r="A321" s="58">
        <f>MAX(A$11:A320)+1</f>
        <v>206</v>
      </c>
      <c r="B321" s="80" t="s">
        <v>210</v>
      </c>
      <c r="C321" s="60" t="s">
        <v>220</v>
      </c>
      <c r="D321" s="479" t="s">
        <v>154</v>
      </c>
      <c r="E321" s="295">
        <v>81</v>
      </c>
      <c r="F321" s="337"/>
      <c r="G321" s="313" t="str">
        <f t="shared" si="40"/>
        <v/>
      </c>
    </row>
    <row r="322" spans="1:7" x14ac:dyDescent="0.2">
      <c r="A322" s="68"/>
      <c r="B322" s="62"/>
      <c r="C322" s="81"/>
      <c r="D322" s="81"/>
      <c r="E322" s="82" t="s">
        <v>221</v>
      </c>
      <c r="F322" s="338"/>
      <c r="G322" s="450">
        <f>SUM(G316:G321)</f>
        <v>0</v>
      </c>
    </row>
    <row r="323" spans="1:7" x14ac:dyDescent="0.2">
      <c r="A323" s="57"/>
      <c r="B323" s="479"/>
      <c r="C323" s="83"/>
      <c r="D323" s="84" t="s">
        <v>50</v>
      </c>
      <c r="E323" s="85"/>
      <c r="F323" s="343"/>
      <c r="G323" s="344"/>
    </row>
    <row r="324" spans="1:7" x14ac:dyDescent="0.2">
      <c r="A324" s="58"/>
      <c r="B324" s="479" t="s">
        <v>222</v>
      </c>
      <c r="C324" s="86"/>
      <c r="D324" s="84" t="s">
        <v>388</v>
      </c>
      <c r="E324" s="87"/>
      <c r="F324" s="345"/>
      <c r="G324" s="346"/>
    </row>
    <row r="325" spans="1:7" x14ac:dyDescent="0.2">
      <c r="A325" s="58">
        <f>MAX(A$11:A324)+1</f>
        <v>207</v>
      </c>
      <c r="B325" s="47"/>
      <c r="C325" s="61" t="s">
        <v>223</v>
      </c>
      <c r="D325" s="479" t="s">
        <v>154</v>
      </c>
      <c r="E325" s="295">
        <v>1400</v>
      </c>
      <c r="F325" s="347"/>
      <c r="G325" s="313" t="str">
        <f t="shared" ref="G325:G350" si="41">IF(F325&lt;&gt;"",ROUND(F325*E325,2),"")</f>
        <v/>
      </c>
    </row>
    <row r="326" spans="1:7" x14ac:dyDescent="0.2">
      <c r="A326" s="58">
        <f>MAX(A$11:A325)+1</f>
        <v>208</v>
      </c>
      <c r="B326" s="47"/>
      <c r="C326" s="61" t="s">
        <v>224</v>
      </c>
      <c r="D326" s="479" t="s">
        <v>154</v>
      </c>
      <c r="E326" s="295">
        <v>1892</v>
      </c>
      <c r="F326" s="347"/>
      <c r="G326" s="313" t="str">
        <f t="shared" si="41"/>
        <v/>
      </c>
    </row>
    <row r="327" spans="1:7" x14ac:dyDescent="0.2">
      <c r="A327" s="58">
        <f>MAX(A$11:A326)+1</f>
        <v>209</v>
      </c>
      <c r="B327" s="47"/>
      <c r="C327" s="61" t="s">
        <v>225</v>
      </c>
      <c r="D327" s="479" t="s">
        <v>154</v>
      </c>
      <c r="E327" s="295">
        <v>705</v>
      </c>
      <c r="F327" s="347"/>
      <c r="G327" s="313" t="str">
        <f t="shared" si="41"/>
        <v/>
      </c>
    </row>
    <row r="328" spans="1:7" x14ac:dyDescent="0.2">
      <c r="A328" s="58">
        <f>MAX(A$11:A327)+1</f>
        <v>210</v>
      </c>
      <c r="B328" s="47"/>
      <c r="C328" s="61" t="s">
        <v>226</v>
      </c>
      <c r="D328" s="479" t="s">
        <v>154</v>
      </c>
      <c r="E328" s="295">
        <v>590</v>
      </c>
      <c r="F328" s="348"/>
      <c r="G328" s="313" t="str">
        <f t="shared" si="41"/>
        <v/>
      </c>
    </row>
    <row r="329" spans="1:7" x14ac:dyDescent="0.2">
      <c r="A329" s="58">
        <f>MAX(A$11:A328)+1</f>
        <v>211</v>
      </c>
      <c r="B329" s="47"/>
      <c r="C329" s="61" t="s">
        <v>227</v>
      </c>
      <c r="D329" s="479" t="s">
        <v>154</v>
      </c>
      <c r="E329" s="295">
        <v>283</v>
      </c>
      <c r="F329" s="348"/>
      <c r="G329" s="313" t="str">
        <f t="shared" si="41"/>
        <v/>
      </c>
    </row>
    <row r="330" spans="1:7" x14ac:dyDescent="0.2">
      <c r="A330" s="58">
        <f>MAX(A$11:A329)+1</f>
        <v>212</v>
      </c>
      <c r="B330" s="47"/>
      <c r="C330" s="61" t="s">
        <v>228</v>
      </c>
      <c r="D330" s="479" t="s">
        <v>185</v>
      </c>
      <c r="E330" s="295">
        <v>245</v>
      </c>
      <c r="F330" s="333"/>
      <c r="G330" s="313" t="str">
        <f t="shared" si="41"/>
        <v/>
      </c>
    </row>
    <row r="331" spans="1:7" x14ac:dyDescent="0.2">
      <c r="A331" s="58">
        <f>MAX(A$11:A330)+1</f>
        <v>213</v>
      </c>
      <c r="B331" s="47"/>
      <c r="C331" s="61" t="s">
        <v>211</v>
      </c>
      <c r="D331" s="479" t="s">
        <v>185</v>
      </c>
      <c r="E331" s="295">
        <v>101</v>
      </c>
      <c r="F331" s="333"/>
      <c r="G331" s="313" t="str">
        <f t="shared" si="41"/>
        <v/>
      </c>
    </row>
    <row r="332" spans="1:7" x14ac:dyDescent="0.2">
      <c r="A332" s="58">
        <f>MAX(A$11:A331)+1</f>
        <v>214</v>
      </c>
      <c r="B332" s="47"/>
      <c r="C332" s="61" t="s">
        <v>229</v>
      </c>
      <c r="D332" s="479" t="s">
        <v>185</v>
      </c>
      <c r="E332" s="295">
        <v>21</v>
      </c>
      <c r="F332" s="333"/>
      <c r="G332" s="313" t="str">
        <f t="shared" si="41"/>
        <v/>
      </c>
    </row>
    <row r="333" spans="1:7" x14ac:dyDescent="0.2">
      <c r="A333" s="58">
        <f>MAX(A$11:A332)+1</f>
        <v>215</v>
      </c>
      <c r="B333" s="47"/>
      <c r="C333" s="61" t="s">
        <v>230</v>
      </c>
      <c r="D333" s="479" t="s">
        <v>185</v>
      </c>
      <c r="E333" s="295">
        <v>15</v>
      </c>
      <c r="F333" s="333"/>
      <c r="G333" s="313" t="str">
        <f t="shared" si="41"/>
        <v/>
      </c>
    </row>
    <row r="334" spans="1:7" x14ac:dyDescent="0.2">
      <c r="A334" s="58">
        <f>MAX(A$11:A333)+1</f>
        <v>216</v>
      </c>
      <c r="B334" s="47"/>
      <c r="C334" s="61" t="s">
        <v>231</v>
      </c>
      <c r="D334" s="479" t="s">
        <v>185</v>
      </c>
      <c r="E334" s="295">
        <v>5</v>
      </c>
      <c r="F334" s="333"/>
      <c r="G334" s="313" t="str">
        <f t="shared" si="41"/>
        <v/>
      </c>
    </row>
    <row r="335" spans="1:7" x14ac:dyDescent="0.2">
      <c r="A335" s="58">
        <f>MAX(A$11:A334)+1</f>
        <v>217</v>
      </c>
      <c r="B335" s="47"/>
      <c r="C335" s="61" t="s">
        <v>232</v>
      </c>
      <c r="D335" s="479" t="s">
        <v>185</v>
      </c>
      <c r="E335" s="295">
        <v>1</v>
      </c>
      <c r="F335" s="333"/>
      <c r="G335" s="313" t="str">
        <f t="shared" si="41"/>
        <v/>
      </c>
    </row>
    <row r="336" spans="1:7" x14ac:dyDescent="0.2">
      <c r="A336" s="58">
        <f>MAX(A$11:A335)+1</f>
        <v>218</v>
      </c>
      <c r="B336" s="47"/>
      <c r="C336" s="61" t="s">
        <v>233</v>
      </c>
      <c r="D336" s="479" t="s">
        <v>185</v>
      </c>
      <c r="E336" s="295">
        <v>20</v>
      </c>
      <c r="F336" s="337"/>
      <c r="G336" s="313" t="str">
        <f t="shared" si="41"/>
        <v/>
      </c>
    </row>
    <row r="337" spans="1:7" x14ac:dyDescent="0.2">
      <c r="A337" s="58">
        <f>MAX(A$11:A336)+1</f>
        <v>219</v>
      </c>
      <c r="B337" s="47"/>
      <c r="C337" s="61" t="s">
        <v>234</v>
      </c>
      <c r="D337" s="479" t="s">
        <v>185</v>
      </c>
      <c r="E337" s="295">
        <v>1</v>
      </c>
      <c r="F337" s="337"/>
      <c r="G337" s="313" t="str">
        <f t="shared" si="41"/>
        <v/>
      </c>
    </row>
    <row r="338" spans="1:7" x14ac:dyDescent="0.2">
      <c r="A338" s="58">
        <f>MAX(A$11:A337)+1</f>
        <v>220</v>
      </c>
      <c r="B338" s="47"/>
      <c r="C338" s="61" t="s">
        <v>235</v>
      </c>
      <c r="D338" s="479" t="s">
        <v>185</v>
      </c>
      <c r="E338" s="295">
        <v>4</v>
      </c>
      <c r="F338" s="337"/>
      <c r="G338" s="313" t="str">
        <f t="shared" si="41"/>
        <v/>
      </c>
    </row>
    <row r="339" spans="1:7" x14ac:dyDescent="0.2">
      <c r="A339" s="58">
        <f>MAX(A$11:A338)+1</f>
        <v>221</v>
      </c>
      <c r="B339" s="47"/>
      <c r="C339" s="61" t="s">
        <v>236</v>
      </c>
      <c r="D339" s="479" t="s">
        <v>185</v>
      </c>
      <c r="E339" s="295">
        <v>8</v>
      </c>
      <c r="F339" s="337"/>
      <c r="G339" s="313" t="str">
        <f t="shared" si="41"/>
        <v/>
      </c>
    </row>
    <row r="340" spans="1:7" x14ac:dyDescent="0.2">
      <c r="A340" s="58">
        <f>MAX(A$11:A339)+1</f>
        <v>222</v>
      </c>
      <c r="B340" s="47"/>
      <c r="C340" s="61" t="s">
        <v>237</v>
      </c>
      <c r="D340" s="479" t="s">
        <v>185</v>
      </c>
      <c r="E340" s="295">
        <v>2</v>
      </c>
      <c r="F340" s="337"/>
      <c r="G340" s="313" t="str">
        <f t="shared" si="41"/>
        <v/>
      </c>
    </row>
    <row r="341" spans="1:7" x14ac:dyDescent="0.2">
      <c r="A341" s="58">
        <f>MAX(A$11:A340)+1</f>
        <v>223</v>
      </c>
      <c r="B341" s="47"/>
      <c r="C341" s="61" t="s">
        <v>238</v>
      </c>
      <c r="D341" s="479" t="s">
        <v>185</v>
      </c>
      <c r="E341" s="295">
        <v>1</v>
      </c>
      <c r="F341" s="337"/>
      <c r="G341" s="313" t="str">
        <f t="shared" si="41"/>
        <v/>
      </c>
    </row>
    <row r="342" spans="1:7" x14ac:dyDescent="0.2">
      <c r="A342" s="58">
        <f>MAX(A$11:A341)+1</f>
        <v>224</v>
      </c>
      <c r="B342" s="47"/>
      <c r="C342" s="61" t="s">
        <v>239</v>
      </c>
      <c r="D342" s="479" t="s">
        <v>185</v>
      </c>
      <c r="E342" s="295">
        <v>1</v>
      </c>
      <c r="F342" s="337"/>
      <c r="G342" s="313" t="str">
        <f t="shared" si="41"/>
        <v/>
      </c>
    </row>
    <row r="343" spans="1:7" ht="25.5" x14ac:dyDescent="0.2">
      <c r="A343" s="58">
        <f>MAX(A$11:A342)+1</f>
        <v>225</v>
      </c>
      <c r="B343" s="479" t="s">
        <v>450</v>
      </c>
      <c r="C343" s="113" t="s">
        <v>451</v>
      </c>
      <c r="D343" s="479" t="s">
        <v>476</v>
      </c>
      <c r="E343" s="295">
        <v>1</v>
      </c>
      <c r="F343" s="337"/>
      <c r="G343" s="313" t="str">
        <f t="shared" si="41"/>
        <v/>
      </c>
    </row>
    <row r="344" spans="1:7" x14ac:dyDescent="0.2">
      <c r="A344" s="58">
        <f>MAX(A$11:A343)+1</f>
        <v>226</v>
      </c>
      <c r="B344" s="47"/>
      <c r="C344" s="61" t="s">
        <v>240</v>
      </c>
      <c r="D344" s="479" t="s">
        <v>185</v>
      </c>
      <c r="E344" s="295">
        <v>22</v>
      </c>
      <c r="F344" s="337"/>
      <c r="G344" s="313" t="str">
        <f t="shared" si="41"/>
        <v/>
      </c>
    </row>
    <row r="345" spans="1:7" x14ac:dyDescent="0.2">
      <c r="A345" s="58">
        <f>MAX(A$11:A344)+1</f>
        <v>227</v>
      </c>
      <c r="B345" s="47"/>
      <c r="C345" s="61" t="s">
        <v>241</v>
      </c>
      <c r="D345" s="479" t="s">
        <v>185</v>
      </c>
      <c r="E345" s="295">
        <v>15</v>
      </c>
      <c r="F345" s="337"/>
      <c r="G345" s="313" t="str">
        <f t="shared" si="41"/>
        <v/>
      </c>
    </row>
    <row r="346" spans="1:7" x14ac:dyDescent="0.2">
      <c r="A346" s="58">
        <f>MAX(A$11:A345)+1</f>
        <v>228</v>
      </c>
      <c r="B346" s="47"/>
      <c r="C346" s="61" t="s">
        <v>242</v>
      </c>
      <c r="D346" s="479" t="s">
        <v>185</v>
      </c>
      <c r="E346" s="295">
        <v>1</v>
      </c>
      <c r="F346" s="337"/>
      <c r="G346" s="313" t="str">
        <f t="shared" si="41"/>
        <v/>
      </c>
    </row>
    <row r="347" spans="1:7" x14ac:dyDescent="0.2">
      <c r="A347" s="58">
        <f>MAX(A$11:A346)+1</f>
        <v>229</v>
      </c>
      <c r="B347" s="47"/>
      <c r="C347" s="61" t="s">
        <v>243</v>
      </c>
      <c r="D347" s="479" t="s">
        <v>185</v>
      </c>
      <c r="E347" s="295">
        <v>1</v>
      </c>
      <c r="F347" s="337"/>
      <c r="G347" s="313" t="str">
        <f t="shared" si="41"/>
        <v/>
      </c>
    </row>
    <row r="348" spans="1:7" x14ac:dyDescent="0.2">
      <c r="A348" s="58">
        <f>MAX(A$11:A347)+1</f>
        <v>230</v>
      </c>
      <c r="B348" s="47"/>
      <c r="C348" s="61" t="s">
        <v>244</v>
      </c>
      <c r="D348" s="479" t="s">
        <v>185</v>
      </c>
      <c r="E348" s="295">
        <v>2</v>
      </c>
      <c r="F348" s="337"/>
      <c r="G348" s="313" t="str">
        <f t="shared" si="41"/>
        <v/>
      </c>
    </row>
    <row r="349" spans="1:7" x14ac:dyDescent="0.2">
      <c r="A349" s="58">
        <f>MAX(A$11:A348)+1</f>
        <v>231</v>
      </c>
      <c r="B349" s="47"/>
      <c r="C349" s="61" t="s">
        <v>245</v>
      </c>
      <c r="D349" s="479" t="s">
        <v>185</v>
      </c>
      <c r="E349" s="295">
        <v>1</v>
      </c>
      <c r="F349" s="337"/>
      <c r="G349" s="313" t="str">
        <f t="shared" si="41"/>
        <v/>
      </c>
    </row>
    <row r="350" spans="1:7" x14ac:dyDescent="0.2">
      <c r="A350" s="58">
        <f>MAX(A$11:A349)+1</f>
        <v>232</v>
      </c>
      <c r="B350" s="479"/>
      <c r="C350" s="61" t="s">
        <v>246</v>
      </c>
      <c r="D350" s="479" t="s">
        <v>154</v>
      </c>
      <c r="E350" s="295">
        <f>257</f>
        <v>257</v>
      </c>
      <c r="F350" s="337"/>
      <c r="G350" s="313" t="str">
        <f t="shared" si="41"/>
        <v/>
      </c>
    </row>
    <row r="351" spans="1:7" x14ac:dyDescent="0.2">
      <c r="A351" s="68"/>
      <c r="B351" s="62"/>
      <c r="C351" s="88"/>
      <c r="D351" s="88"/>
      <c r="E351" s="89" t="s">
        <v>247</v>
      </c>
      <c r="F351" s="338"/>
      <c r="G351" s="450">
        <f>SUM(G325:G350)</f>
        <v>0</v>
      </c>
    </row>
    <row r="352" spans="1:7" x14ac:dyDescent="0.2">
      <c r="A352" s="57"/>
      <c r="B352" s="479" t="s">
        <v>248</v>
      </c>
      <c r="C352" s="90"/>
      <c r="D352" s="91" t="s">
        <v>389</v>
      </c>
      <c r="E352" s="92"/>
      <c r="F352" s="349"/>
      <c r="G352" s="349"/>
    </row>
    <row r="353" spans="1:7" x14ac:dyDescent="0.2">
      <c r="A353" s="58">
        <f>MAX(A$11:A352)+1</f>
        <v>233</v>
      </c>
      <c r="B353" s="93"/>
      <c r="C353" s="94" t="s">
        <v>249</v>
      </c>
      <c r="D353" s="93" t="s">
        <v>154</v>
      </c>
      <c r="E353" s="295">
        <v>41</v>
      </c>
      <c r="F353" s="337"/>
      <c r="G353" s="313" t="str">
        <f t="shared" ref="G353:G355" si="42">IF(F353&lt;&gt;"",ROUND(F353*E353,2),"")</f>
        <v/>
      </c>
    </row>
    <row r="354" spans="1:7" x14ac:dyDescent="0.2">
      <c r="A354" s="58">
        <f>MAX(A$11:A353)+1</f>
        <v>234</v>
      </c>
      <c r="B354" s="95"/>
      <c r="C354" s="96" t="s">
        <v>250</v>
      </c>
      <c r="D354" s="479" t="s">
        <v>154</v>
      </c>
      <c r="E354" s="295">
        <v>9.5</v>
      </c>
      <c r="F354" s="337"/>
      <c r="G354" s="313" t="str">
        <f t="shared" si="42"/>
        <v/>
      </c>
    </row>
    <row r="355" spans="1:7" x14ac:dyDescent="0.2">
      <c r="A355" s="58">
        <f>MAX(A$11:A354)+1</f>
        <v>235</v>
      </c>
      <c r="B355" s="93"/>
      <c r="C355" s="97" t="s">
        <v>251</v>
      </c>
      <c r="D355" s="93" t="s">
        <v>154</v>
      </c>
      <c r="E355" s="295">
        <v>40</v>
      </c>
      <c r="F355" s="337"/>
      <c r="G355" s="313" t="str">
        <f t="shared" si="42"/>
        <v/>
      </c>
    </row>
    <row r="356" spans="1:7" x14ac:dyDescent="0.2">
      <c r="A356" s="68"/>
      <c r="B356" s="62"/>
      <c r="C356" s="62"/>
      <c r="D356" s="98"/>
      <c r="E356" s="99" t="s">
        <v>252</v>
      </c>
      <c r="F356" s="338"/>
      <c r="G356" s="451">
        <f>SUM(G353:G355)</f>
        <v>0</v>
      </c>
    </row>
    <row r="357" spans="1:7" x14ac:dyDescent="0.2">
      <c r="A357" s="103"/>
      <c r="B357" s="100"/>
      <c r="C357" s="100"/>
      <c r="D357" s="100"/>
      <c r="E357" s="101"/>
      <c r="F357" s="176" t="s">
        <v>381</v>
      </c>
      <c r="G357" s="452">
        <f>G356+G322+G314+G304+G295+G351</f>
        <v>0</v>
      </c>
    </row>
    <row r="358" spans="1:7" ht="18.75" x14ac:dyDescent="0.3">
      <c r="A358" s="102"/>
      <c r="B358" s="229"/>
      <c r="C358" s="229"/>
      <c r="D358" s="229" t="s">
        <v>390</v>
      </c>
      <c r="E358" s="230"/>
      <c r="F358" s="261"/>
      <c r="G358" s="231"/>
    </row>
    <row r="359" spans="1:7" x14ac:dyDescent="0.2">
      <c r="A359" s="104"/>
      <c r="B359" s="232"/>
      <c r="C359" s="232"/>
      <c r="D359" s="233" t="s">
        <v>391</v>
      </c>
      <c r="E359" s="234"/>
      <c r="F359" s="235"/>
      <c r="G359" s="236"/>
    </row>
    <row r="360" spans="1:7" x14ac:dyDescent="0.2">
      <c r="A360" s="503" t="s">
        <v>176</v>
      </c>
      <c r="B360" s="504" t="s">
        <v>253</v>
      </c>
      <c r="C360" s="505" t="s">
        <v>254</v>
      </c>
      <c r="D360" s="505" t="s">
        <v>3</v>
      </c>
      <c r="E360" s="505"/>
      <c r="F360" s="493" t="s">
        <v>424</v>
      </c>
      <c r="G360" s="493" t="s">
        <v>407</v>
      </c>
    </row>
    <row r="361" spans="1:7" x14ac:dyDescent="0.2">
      <c r="A361" s="503"/>
      <c r="B361" s="504"/>
      <c r="C361" s="505"/>
      <c r="D361" s="505" t="s">
        <v>5</v>
      </c>
      <c r="E361" s="507" t="s">
        <v>150</v>
      </c>
      <c r="F361" s="493"/>
      <c r="G361" s="493"/>
    </row>
    <row r="362" spans="1:7" x14ac:dyDescent="0.2">
      <c r="A362" s="503"/>
      <c r="B362" s="504"/>
      <c r="C362" s="505"/>
      <c r="D362" s="505"/>
      <c r="E362" s="507"/>
      <c r="F362" s="493"/>
      <c r="G362" s="493"/>
    </row>
    <row r="363" spans="1:7" ht="10.5" customHeight="1" x14ac:dyDescent="0.2">
      <c r="A363" s="109">
        <v>1</v>
      </c>
      <c r="B363" s="105" t="s">
        <v>353</v>
      </c>
      <c r="C363" s="106">
        <v>3</v>
      </c>
      <c r="D363" s="106">
        <v>4</v>
      </c>
      <c r="E363" s="192">
        <v>5</v>
      </c>
      <c r="F363" s="106">
        <v>6</v>
      </c>
      <c r="G363" s="192">
        <v>7</v>
      </c>
    </row>
    <row r="364" spans="1:7" x14ac:dyDescent="0.2">
      <c r="A364" s="110"/>
      <c r="B364" s="477"/>
      <c r="C364" s="107" t="s">
        <v>36</v>
      </c>
      <c r="D364" s="107"/>
      <c r="E364" s="108"/>
      <c r="F364" s="173"/>
      <c r="G364" s="133"/>
    </row>
    <row r="365" spans="1:7" x14ac:dyDescent="0.2">
      <c r="A365" s="110"/>
      <c r="B365" s="477" t="s">
        <v>433</v>
      </c>
      <c r="C365" s="48" t="s">
        <v>255</v>
      </c>
      <c r="D365" s="43"/>
      <c r="E365" s="44"/>
      <c r="F365" s="133"/>
      <c r="G365" s="185"/>
    </row>
    <row r="366" spans="1:7" x14ac:dyDescent="0.2">
      <c r="A366" s="110">
        <f>MAX(A$11:A365)+1</f>
        <v>236</v>
      </c>
      <c r="B366" s="477"/>
      <c r="C366" s="69" t="s">
        <v>256</v>
      </c>
      <c r="D366" s="474" t="s">
        <v>22</v>
      </c>
      <c r="E366" s="300">
        <v>1250</v>
      </c>
      <c r="F366" s="350"/>
      <c r="G366" s="313" t="str">
        <f t="shared" ref="G366:G402" si="43">IF(F366&lt;&gt;"",ROUND(F366*E366,2),"")</f>
        <v/>
      </c>
    </row>
    <row r="367" spans="1:7" x14ac:dyDescent="0.2">
      <c r="A367" s="110">
        <f>MAX(A$11:A366)+1</f>
        <v>237</v>
      </c>
      <c r="B367" s="477"/>
      <c r="C367" s="69" t="s">
        <v>257</v>
      </c>
      <c r="D367" s="474" t="s">
        <v>22</v>
      </c>
      <c r="E367" s="300">
        <v>1250</v>
      </c>
      <c r="F367" s="350"/>
      <c r="G367" s="313" t="str">
        <f t="shared" si="43"/>
        <v/>
      </c>
    </row>
    <row r="368" spans="1:7" x14ac:dyDescent="0.2">
      <c r="A368" s="110"/>
      <c r="B368" s="477"/>
      <c r="C368" s="107" t="s">
        <v>258</v>
      </c>
      <c r="D368" s="107"/>
      <c r="E368" s="301"/>
      <c r="F368" s="321"/>
      <c r="G368" s="313" t="str">
        <f t="shared" si="43"/>
        <v/>
      </c>
    </row>
    <row r="369" spans="1:7" x14ac:dyDescent="0.2">
      <c r="A369" s="110"/>
      <c r="B369" s="477" t="s">
        <v>433</v>
      </c>
      <c r="C369" s="111" t="s">
        <v>259</v>
      </c>
      <c r="D369" s="112"/>
      <c r="E369" s="302"/>
      <c r="F369" s="351"/>
      <c r="G369" s="313" t="str">
        <f t="shared" si="43"/>
        <v/>
      </c>
    </row>
    <row r="370" spans="1:7" x14ac:dyDescent="0.2">
      <c r="A370" s="110">
        <f>MAX(A$11:A369)+1</f>
        <v>238</v>
      </c>
      <c r="B370" s="477"/>
      <c r="C370" s="113" t="s">
        <v>260</v>
      </c>
      <c r="D370" s="474" t="s">
        <v>26</v>
      </c>
      <c r="E370" s="300">
        <v>999</v>
      </c>
      <c r="F370" s="350"/>
      <c r="G370" s="313" t="str">
        <f t="shared" si="43"/>
        <v/>
      </c>
    </row>
    <row r="371" spans="1:7" x14ac:dyDescent="0.2">
      <c r="A371" s="110">
        <f>MAX(A$11:A370)+1</f>
        <v>239</v>
      </c>
      <c r="B371" s="477"/>
      <c r="C371" s="113" t="s">
        <v>261</v>
      </c>
      <c r="D371" s="474" t="s">
        <v>26</v>
      </c>
      <c r="E371" s="300">
        <v>715</v>
      </c>
      <c r="F371" s="350"/>
      <c r="G371" s="313" t="str">
        <f t="shared" si="43"/>
        <v/>
      </c>
    </row>
    <row r="372" spans="1:7" x14ac:dyDescent="0.2">
      <c r="A372" s="110">
        <f>MAX(A$11:A371)+1</f>
        <v>240</v>
      </c>
      <c r="B372" s="477"/>
      <c r="C372" s="113" t="s">
        <v>262</v>
      </c>
      <c r="D372" s="474" t="s">
        <v>26</v>
      </c>
      <c r="E372" s="300">
        <v>1225</v>
      </c>
      <c r="F372" s="350"/>
      <c r="G372" s="313" t="str">
        <f t="shared" si="43"/>
        <v/>
      </c>
    </row>
    <row r="373" spans="1:7" x14ac:dyDescent="0.2">
      <c r="A373" s="110">
        <f>MAX(A$11:A372)+1</f>
        <v>241</v>
      </c>
      <c r="B373" s="477"/>
      <c r="C373" s="113" t="s">
        <v>263</v>
      </c>
      <c r="D373" s="474" t="s">
        <v>26</v>
      </c>
      <c r="E373" s="300">
        <v>1155</v>
      </c>
      <c r="F373" s="350"/>
      <c r="G373" s="313" t="str">
        <f t="shared" si="43"/>
        <v/>
      </c>
    </row>
    <row r="374" spans="1:7" x14ac:dyDescent="0.2">
      <c r="A374" s="110">
        <f>MAX(A$11:A373)+1</f>
        <v>242</v>
      </c>
      <c r="B374" s="477"/>
      <c r="C374" s="113" t="s">
        <v>264</v>
      </c>
      <c r="D374" s="474" t="s">
        <v>26</v>
      </c>
      <c r="E374" s="300">
        <v>220</v>
      </c>
      <c r="F374" s="350"/>
      <c r="G374" s="313" t="str">
        <f t="shared" si="43"/>
        <v/>
      </c>
    </row>
    <row r="375" spans="1:7" x14ac:dyDescent="0.2">
      <c r="A375" s="110">
        <f>MAX(A$11:A374)+1</f>
        <v>243</v>
      </c>
      <c r="B375" s="477"/>
      <c r="C375" s="113" t="s">
        <v>265</v>
      </c>
      <c r="D375" s="474" t="s">
        <v>26</v>
      </c>
      <c r="E375" s="300">
        <v>1002</v>
      </c>
      <c r="F375" s="350"/>
      <c r="G375" s="313" t="str">
        <f t="shared" si="43"/>
        <v/>
      </c>
    </row>
    <row r="376" spans="1:7" x14ac:dyDescent="0.2">
      <c r="A376" s="110">
        <f>MAX(A$11:A375)+1</f>
        <v>244</v>
      </c>
      <c r="B376" s="477"/>
      <c r="C376" s="113" t="s">
        <v>266</v>
      </c>
      <c r="D376" s="474" t="s">
        <v>26</v>
      </c>
      <c r="E376" s="300">
        <v>5</v>
      </c>
      <c r="F376" s="350"/>
      <c r="G376" s="313" t="str">
        <f t="shared" si="43"/>
        <v/>
      </c>
    </row>
    <row r="377" spans="1:7" x14ac:dyDescent="0.2">
      <c r="A377" s="110">
        <f>MAX(A$11:A376)+1</f>
        <v>245</v>
      </c>
      <c r="B377" s="477"/>
      <c r="C377" s="113" t="s">
        <v>267</v>
      </c>
      <c r="D377" s="474" t="s">
        <v>185</v>
      </c>
      <c r="E377" s="300">
        <v>4</v>
      </c>
      <c r="F377" s="350"/>
      <c r="G377" s="313" t="str">
        <f t="shared" si="43"/>
        <v/>
      </c>
    </row>
    <row r="378" spans="1:7" x14ac:dyDescent="0.2">
      <c r="A378" s="110"/>
      <c r="B378" s="477" t="s">
        <v>433</v>
      </c>
      <c r="C378" s="114" t="s">
        <v>268</v>
      </c>
      <c r="D378" s="114"/>
      <c r="E378" s="303"/>
      <c r="F378" s="352"/>
      <c r="G378" s="313" t="str">
        <f t="shared" si="43"/>
        <v/>
      </c>
    </row>
    <row r="379" spans="1:7" ht="25.5" x14ac:dyDescent="0.2">
      <c r="A379" s="110">
        <f>MAX(A$11:A378)+1</f>
        <v>246</v>
      </c>
      <c r="B379" s="477"/>
      <c r="C379" s="113" t="s">
        <v>269</v>
      </c>
      <c r="D379" s="474" t="s">
        <v>185</v>
      </c>
      <c r="E379" s="300">
        <v>2</v>
      </c>
      <c r="F379" s="350"/>
      <c r="G379" s="313" t="str">
        <f t="shared" si="43"/>
        <v/>
      </c>
    </row>
    <row r="380" spans="1:7" ht="25.5" x14ac:dyDescent="0.2">
      <c r="A380" s="110">
        <f>MAX(A$11:A379)+1</f>
        <v>247</v>
      </c>
      <c r="B380" s="477"/>
      <c r="C380" s="113" t="s">
        <v>270</v>
      </c>
      <c r="D380" s="474" t="s">
        <v>185</v>
      </c>
      <c r="E380" s="300">
        <v>11</v>
      </c>
      <c r="F380" s="350"/>
      <c r="G380" s="313" t="str">
        <f t="shared" si="43"/>
        <v/>
      </c>
    </row>
    <row r="381" spans="1:7" x14ac:dyDescent="0.2">
      <c r="A381" s="110"/>
      <c r="B381" s="115" t="s">
        <v>443</v>
      </c>
      <c r="C381" s="114" t="s">
        <v>271</v>
      </c>
      <c r="D381" s="114"/>
      <c r="E381" s="303"/>
      <c r="F381" s="352"/>
      <c r="G381" s="313" t="str">
        <f t="shared" si="43"/>
        <v/>
      </c>
    </row>
    <row r="382" spans="1:7" x14ac:dyDescent="0.2">
      <c r="A382" s="110">
        <f>MAX(A$11:A381)+1</f>
        <v>248</v>
      </c>
      <c r="B382" s="477"/>
      <c r="C382" s="113" t="s">
        <v>272</v>
      </c>
      <c r="D382" s="474" t="s">
        <v>26</v>
      </c>
      <c r="E382" s="300">
        <v>75</v>
      </c>
      <c r="F382" s="350"/>
      <c r="G382" s="313" t="str">
        <f t="shared" si="43"/>
        <v/>
      </c>
    </row>
    <row r="383" spans="1:7" x14ac:dyDescent="0.2">
      <c r="A383" s="110">
        <f>MAX(A$11:A382)+1</f>
        <v>249</v>
      </c>
      <c r="B383" s="477"/>
      <c r="C383" s="113" t="s">
        <v>273</v>
      </c>
      <c r="D383" s="474" t="s">
        <v>26</v>
      </c>
      <c r="E383" s="300">
        <v>493</v>
      </c>
      <c r="F383" s="350"/>
      <c r="G383" s="313" t="str">
        <f t="shared" si="43"/>
        <v/>
      </c>
    </row>
    <row r="384" spans="1:7" x14ac:dyDescent="0.2">
      <c r="A384" s="110">
        <f>MAX(A$11:A383)+1</f>
        <v>250</v>
      </c>
      <c r="B384" s="477"/>
      <c r="C384" s="113" t="s">
        <v>274</v>
      </c>
      <c r="D384" s="474" t="s">
        <v>185</v>
      </c>
      <c r="E384" s="300">
        <v>3</v>
      </c>
      <c r="F384" s="350"/>
      <c r="G384" s="313" t="str">
        <f t="shared" si="43"/>
        <v/>
      </c>
    </row>
    <row r="385" spans="1:7" x14ac:dyDescent="0.2">
      <c r="A385" s="110">
        <f>MAX(A$11:A384)+1</f>
        <v>251</v>
      </c>
      <c r="B385" s="477"/>
      <c r="C385" s="113" t="s">
        <v>275</v>
      </c>
      <c r="D385" s="474" t="s">
        <v>185</v>
      </c>
      <c r="E385" s="300">
        <v>1</v>
      </c>
      <c r="F385" s="350"/>
      <c r="G385" s="313" t="str">
        <f t="shared" si="43"/>
        <v/>
      </c>
    </row>
    <row r="386" spans="1:7" x14ac:dyDescent="0.2">
      <c r="A386" s="110">
        <f>MAX(A$11:A385)+1</f>
        <v>252</v>
      </c>
      <c r="B386" s="477"/>
      <c r="C386" s="113" t="s">
        <v>276</v>
      </c>
      <c r="D386" s="474" t="s">
        <v>185</v>
      </c>
      <c r="E386" s="300">
        <v>15</v>
      </c>
      <c r="F386" s="350"/>
      <c r="G386" s="313" t="str">
        <f t="shared" si="43"/>
        <v/>
      </c>
    </row>
    <row r="387" spans="1:7" x14ac:dyDescent="0.2">
      <c r="A387" s="110"/>
      <c r="B387" s="477" t="s">
        <v>433</v>
      </c>
      <c r="C387" s="114" t="s">
        <v>277</v>
      </c>
      <c r="D387" s="114"/>
      <c r="E387" s="303"/>
      <c r="F387" s="352"/>
      <c r="G387" s="313" t="str">
        <f t="shared" si="43"/>
        <v/>
      </c>
    </row>
    <row r="388" spans="1:7" x14ac:dyDescent="0.2">
      <c r="A388" s="110">
        <f>MAX(A$11:A387)+1</f>
        <v>253</v>
      </c>
      <c r="B388" s="477"/>
      <c r="C388" s="113" t="s">
        <v>278</v>
      </c>
      <c r="D388" s="474" t="s">
        <v>185</v>
      </c>
      <c r="E388" s="300">
        <v>6</v>
      </c>
      <c r="F388" s="350"/>
      <c r="G388" s="313" t="str">
        <f t="shared" si="43"/>
        <v/>
      </c>
    </row>
    <row r="389" spans="1:7" x14ac:dyDescent="0.2">
      <c r="A389" s="110">
        <f>MAX(A$11:A388)+1</f>
        <v>254</v>
      </c>
      <c r="B389" s="477"/>
      <c r="C389" s="113" t="s">
        <v>279</v>
      </c>
      <c r="D389" s="474" t="s">
        <v>185</v>
      </c>
      <c r="E389" s="300">
        <v>6</v>
      </c>
      <c r="F389" s="350"/>
      <c r="G389" s="313" t="str">
        <f t="shared" si="43"/>
        <v/>
      </c>
    </row>
    <row r="390" spans="1:7" x14ac:dyDescent="0.2">
      <c r="A390" s="110"/>
      <c r="B390" s="477" t="s">
        <v>433</v>
      </c>
      <c r="C390" s="114" t="s">
        <v>280</v>
      </c>
      <c r="D390" s="114"/>
      <c r="E390" s="303"/>
      <c r="F390" s="352"/>
      <c r="G390" s="313" t="str">
        <f t="shared" si="43"/>
        <v/>
      </c>
    </row>
    <row r="391" spans="1:7" x14ac:dyDescent="0.2">
      <c r="A391" s="110">
        <f>MAX(A$11:A390)+1</f>
        <v>255</v>
      </c>
      <c r="B391" s="477"/>
      <c r="C391" s="113" t="s">
        <v>281</v>
      </c>
      <c r="D391" s="474" t="s">
        <v>185</v>
      </c>
      <c r="E391" s="300">
        <v>8</v>
      </c>
      <c r="F391" s="350"/>
      <c r="G391" s="313" t="str">
        <f t="shared" si="43"/>
        <v/>
      </c>
    </row>
    <row r="392" spans="1:7" x14ac:dyDescent="0.2">
      <c r="A392" s="110">
        <f>MAX(A$11:A391)+1</f>
        <v>256</v>
      </c>
      <c r="B392" s="477"/>
      <c r="C392" s="113" t="s">
        <v>282</v>
      </c>
      <c r="D392" s="474" t="s">
        <v>185</v>
      </c>
      <c r="E392" s="300">
        <v>12</v>
      </c>
      <c r="F392" s="350"/>
      <c r="G392" s="313" t="str">
        <f t="shared" si="43"/>
        <v/>
      </c>
    </row>
    <row r="393" spans="1:7" x14ac:dyDescent="0.2">
      <c r="A393" s="110"/>
      <c r="B393" s="477" t="s">
        <v>433</v>
      </c>
      <c r="C393" s="114" t="s">
        <v>283</v>
      </c>
      <c r="D393" s="114"/>
      <c r="E393" s="303"/>
      <c r="F393" s="352"/>
      <c r="G393" s="313" t="str">
        <f t="shared" si="43"/>
        <v/>
      </c>
    </row>
    <row r="394" spans="1:7" x14ac:dyDescent="0.2">
      <c r="A394" s="110">
        <f>MAX(A$11:A393)+1</f>
        <v>257</v>
      </c>
      <c r="B394" s="477"/>
      <c r="C394" s="113" t="s">
        <v>284</v>
      </c>
      <c r="D394" s="474" t="s">
        <v>185</v>
      </c>
      <c r="E394" s="300">
        <v>1</v>
      </c>
      <c r="F394" s="350"/>
      <c r="G394" s="313" t="str">
        <f t="shared" si="43"/>
        <v/>
      </c>
    </row>
    <row r="395" spans="1:7" x14ac:dyDescent="0.2">
      <c r="A395" s="110">
        <f>MAX(A$11:A394)+1</f>
        <v>258</v>
      </c>
      <c r="B395" s="477"/>
      <c r="C395" s="113" t="s">
        <v>285</v>
      </c>
      <c r="D395" s="474" t="s">
        <v>185</v>
      </c>
      <c r="E395" s="300">
        <v>1</v>
      </c>
      <c r="F395" s="350"/>
      <c r="G395" s="313" t="str">
        <f t="shared" si="43"/>
        <v/>
      </c>
    </row>
    <row r="396" spans="1:7" ht="25.5" x14ac:dyDescent="0.2">
      <c r="A396" s="110"/>
      <c r="B396" s="477" t="s">
        <v>444</v>
      </c>
      <c r="C396" s="114" t="s">
        <v>286</v>
      </c>
      <c r="D396" s="114"/>
      <c r="E396" s="303"/>
      <c r="F396" s="352"/>
      <c r="G396" s="313" t="str">
        <f t="shared" si="43"/>
        <v/>
      </c>
    </row>
    <row r="397" spans="1:7" x14ac:dyDescent="0.2">
      <c r="A397" s="110">
        <f>MAX(A$11:A396)+1</f>
        <v>259</v>
      </c>
      <c r="B397" s="477"/>
      <c r="C397" s="113" t="s">
        <v>287</v>
      </c>
      <c r="D397" s="474" t="s">
        <v>185</v>
      </c>
      <c r="E397" s="300">
        <v>2</v>
      </c>
      <c r="F397" s="350"/>
      <c r="G397" s="313" t="str">
        <f t="shared" si="43"/>
        <v/>
      </c>
    </row>
    <row r="398" spans="1:7" x14ac:dyDescent="0.2">
      <c r="A398" s="110">
        <f>MAX(A$11:A397)+1</f>
        <v>260</v>
      </c>
      <c r="B398" s="477"/>
      <c r="C398" s="113" t="s">
        <v>288</v>
      </c>
      <c r="D398" s="474" t="s">
        <v>185</v>
      </c>
      <c r="E398" s="300">
        <v>28</v>
      </c>
      <c r="F398" s="350"/>
      <c r="G398" s="313" t="str">
        <f t="shared" si="43"/>
        <v/>
      </c>
    </row>
    <row r="399" spans="1:7" x14ac:dyDescent="0.2">
      <c r="A399" s="110">
        <f>MAX(A$11:A398)+1</f>
        <v>261</v>
      </c>
      <c r="B399" s="477"/>
      <c r="C399" s="113" t="s">
        <v>289</v>
      </c>
      <c r="D399" s="474" t="s">
        <v>26</v>
      </c>
      <c r="E399" s="300">
        <v>560</v>
      </c>
      <c r="F399" s="350"/>
      <c r="G399" s="313" t="str">
        <f t="shared" si="43"/>
        <v/>
      </c>
    </row>
    <row r="400" spans="1:7" x14ac:dyDescent="0.2">
      <c r="A400" s="110">
        <f>MAX(A$11:A399)+1</f>
        <v>262</v>
      </c>
      <c r="B400" s="477"/>
      <c r="C400" s="113" t="s">
        <v>290</v>
      </c>
      <c r="D400" s="474" t="s">
        <v>26</v>
      </c>
      <c r="E400" s="300">
        <v>560</v>
      </c>
      <c r="F400" s="350"/>
      <c r="G400" s="313" t="str">
        <f t="shared" si="43"/>
        <v/>
      </c>
    </row>
    <row r="401" spans="1:7" x14ac:dyDescent="0.2">
      <c r="A401" s="110">
        <f>MAX(A$11:A400)+1</f>
        <v>263</v>
      </c>
      <c r="B401" s="477"/>
      <c r="C401" s="113" t="s">
        <v>291</v>
      </c>
      <c r="D401" s="474" t="s">
        <v>26</v>
      </c>
      <c r="E401" s="300">
        <v>1130</v>
      </c>
      <c r="F401" s="350"/>
      <c r="G401" s="313" t="str">
        <f t="shared" si="43"/>
        <v/>
      </c>
    </row>
    <row r="402" spans="1:7" x14ac:dyDescent="0.2">
      <c r="A402" s="110">
        <f>MAX(A$11:A401)+1</f>
        <v>264</v>
      </c>
      <c r="B402" s="477"/>
      <c r="C402" s="113" t="s">
        <v>292</v>
      </c>
      <c r="D402" s="474" t="s">
        <v>185</v>
      </c>
      <c r="E402" s="300">
        <v>2</v>
      </c>
      <c r="F402" s="350"/>
      <c r="G402" s="313" t="str">
        <f t="shared" si="43"/>
        <v/>
      </c>
    </row>
    <row r="403" spans="1:7" ht="13.5" x14ac:dyDescent="0.2">
      <c r="A403" s="116"/>
      <c r="B403" s="107"/>
      <c r="C403" s="107"/>
      <c r="D403" s="107"/>
      <c r="E403" s="108"/>
      <c r="F403" s="177" t="s">
        <v>393</v>
      </c>
      <c r="G403" s="453">
        <f>SUM(G366:G402)</f>
        <v>0</v>
      </c>
    </row>
    <row r="404" spans="1:7" x14ac:dyDescent="0.2">
      <c r="A404" s="117"/>
      <c r="B404" s="237"/>
      <c r="C404" s="237"/>
      <c r="D404" s="233" t="s">
        <v>392</v>
      </c>
      <c r="E404" s="238"/>
      <c r="F404" s="239"/>
      <c r="G404" s="220"/>
    </row>
    <row r="405" spans="1:7" x14ac:dyDescent="0.2">
      <c r="A405" s="503" t="s">
        <v>176</v>
      </c>
      <c r="B405" s="504" t="s">
        <v>253</v>
      </c>
      <c r="C405" s="505" t="s">
        <v>254</v>
      </c>
      <c r="D405" s="505" t="s">
        <v>3</v>
      </c>
      <c r="E405" s="505"/>
      <c r="F405" s="493" t="s">
        <v>424</v>
      </c>
      <c r="G405" s="493" t="s">
        <v>407</v>
      </c>
    </row>
    <row r="406" spans="1:7" x14ac:dyDescent="0.2">
      <c r="A406" s="503"/>
      <c r="B406" s="504"/>
      <c r="C406" s="505"/>
      <c r="D406" s="505" t="s">
        <v>5</v>
      </c>
      <c r="E406" s="507" t="s">
        <v>150</v>
      </c>
      <c r="F406" s="493"/>
      <c r="G406" s="493"/>
    </row>
    <row r="407" spans="1:7" x14ac:dyDescent="0.2">
      <c r="A407" s="503"/>
      <c r="B407" s="504"/>
      <c r="C407" s="505"/>
      <c r="D407" s="505"/>
      <c r="E407" s="507"/>
      <c r="F407" s="493"/>
      <c r="G407" s="493"/>
    </row>
    <row r="408" spans="1:7" ht="10.5" customHeight="1" x14ac:dyDescent="0.2">
      <c r="A408" s="109">
        <v>1</v>
      </c>
      <c r="B408" s="105" t="s">
        <v>353</v>
      </c>
      <c r="C408" s="106">
        <v>3</v>
      </c>
      <c r="D408" s="106">
        <v>4</v>
      </c>
      <c r="E408" s="106">
        <v>5</v>
      </c>
      <c r="F408" s="106">
        <v>6</v>
      </c>
      <c r="G408" s="106">
        <v>7</v>
      </c>
    </row>
    <row r="409" spans="1:7" x14ac:dyDescent="0.2">
      <c r="A409" s="118"/>
      <c r="B409" s="477"/>
      <c r="C409" s="43" t="s">
        <v>36</v>
      </c>
      <c r="D409" s="43"/>
      <c r="E409" s="44"/>
      <c r="F409" s="178"/>
      <c r="G409" s="133"/>
    </row>
    <row r="410" spans="1:7" x14ac:dyDescent="0.2">
      <c r="A410" s="118"/>
      <c r="B410" s="477" t="s">
        <v>434</v>
      </c>
      <c r="C410" s="107" t="s">
        <v>255</v>
      </c>
      <c r="D410" s="107"/>
      <c r="E410" s="108"/>
      <c r="F410" s="173"/>
      <c r="G410" s="188"/>
    </row>
    <row r="411" spans="1:7" x14ac:dyDescent="0.2">
      <c r="A411" s="118">
        <f>MAX(A$11:A410)+1</f>
        <v>265</v>
      </c>
      <c r="B411" s="477"/>
      <c r="C411" s="69" t="s">
        <v>256</v>
      </c>
      <c r="D411" s="474" t="s">
        <v>22</v>
      </c>
      <c r="E411" s="300">
        <v>1620</v>
      </c>
      <c r="F411" s="318"/>
      <c r="G411" s="313" t="str">
        <f t="shared" ref="G411:G444" si="44">IF(F411&lt;&gt;"",ROUND(F411*E411,2),"")</f>
        <v/>
      </c>
    </row>
    <row r="412" spans="1:7" x14ac:dyDescent="0.2">
      <c r="A412" s="118">
        <f>MAX(A$11:A411)+1</f>
        <v>266</v>
      </c>
      <c r="B412" s="477"/>
      <c r="C412" s="69" t="s">
        <v>257</v>
      </c>
      <c r="D412" s="474" t="s">
        <v>22</v>
      </c>
      <c r="E412" s="300">
        <v>1620</v>
      </c>
      <c r="F412" s="318"/>
      <c r="G412" s="313" t="str">
        <f t="shared" si="44"/>
        <v/>
      </c>
    </row>
    <row r="413" spans="1:7" x14ac:dyDescent="0.2">
      <c r="A413" s="118"/>
      <c r="B413" s="477"/>
      <c r="C413" s="107" t="s">
        <v>293</v>
      </c>
      <c r="D413" s="107"/>
      <c r="E413" s="301"/>
      <c r="F413" s="320"/>
      <c r="G413" s="313" t="str">
        <f t="shared" si="44"/>
        <v/>
      </c>
    </row>
    <row r="414" spans="1:7" x14ac:dyDescent="0.2">
      <c r="A414" s="118"/>
      <c r="B414" s="477" t="s">
        <v>434</v>
      </c>
      <c r="C414" s="48" t="s">
        <v>294</v>
      </c>
      <c r="D414" s="43"/>
      <c r="E414" s="304"/>
      <c r="F414" s="354"/>
      <c r="G414" s="313" t="str">
        <f t="shared" si="44"/>
        <v/>
      </c>
    </row>
    <row r="415" spans="1:7" x14ac:dyDescent="0.2">
      <c r="A415" s="118">
        <f>MAX(A$11:A414)+1</f>
        <v>267</v>
      </c>
      <c r="B415" s="477"/>
      <c r="C415" s="113" t="s">
        <v>261</v>
      </c>
      <c r="D415" s="474" t="s">
        <v>26</v>
      </c>
      <c r="E415" s="300">
        <v>5763</v>
      </c>
      <c r="F415" s="318"/>
      <c r="G415" s="313" t="str">
        <f t="shared" si="44"/>
        <v/>
      </c>
    </row>
    <row r="416" spans="1:7" x14ac:dyDescent="0.2">
      <c r="A416" s="118">
        <f>MAX(A$11:A415)+1</f>
        <v>268</v>
      </c>
      <c r="B416" s="477"/>
      <c r="C416" s="113" t="s">
        <v>295</v>
      </c>
      <c r="D416" s="474" t="s">
        <v>26</v>
      </c>
      <c r="E416" s="300">
        <v>158</v>
      </c>
      <c r="F416" s="318"/>
      <c r="G416" s="313" t="str">
        <f t="shared" si="44"/>
        <v/>
      </c>
    </row>
    <row r="417" spans="1:7" x14ac:dyDescent="0.2">
      <c r="A417" s="118">
        <f>MAX(A$11:A416)+1</f>
        <v>269</v>
      </c>
      <c r="B417" s="477"/>
      <c r="C417" s="113" t="s">
        <v>296</v>
      </c>
      <c r="D417" s="474" t="s">
        <v>26</v>
      </c>
      <c r="E417" s="300">
        <v>6706</v>
      </c>
      <c r="F417" s="318"/>
      <c r="G417" s="313" t="str">
        <f t="shared" si="44"/>
        <v/>
      </c>
    </row>
    <row r="418" spans="1:7" x14ac:dyDescent="0.2">
      <c r="A418" s="118">
        <f>MAX(A$11:A417)+1</f>
        <v>270</v>
      </c>
      <c r="B418" s="477"/>
      <c r="C418" s="113" t="s">
        <v>267</v>
      </c>
      <c r="D418" s="474" t="s">
        <v>185</v>
      </c>
      <c r="E418" s="300">
        <v>52</v>
      </c>
      <c r="F418" s="318"/>
      <c r="G418" s="313" t="str">
        <f t="shared" si="44"/>
        <v/>
      </c>
    </row>
    <row r="419" spans="1:7" x14ac:dyDescent="0.2">
      <c r="A419" s="120"/>
      <c r="B419" s="119" t="s">
        <v>434</v>
      </c>
      <c r="C419" s="107" t="s">
        <v>297</v>
      </c>
      <c r="D419" s="107"/>
      <c r="E419" s="301"/>
      <c r="F419" s="320"/>
      <c r="G419" s="313" t="str">
        <f t="shared" si="44"/>
        <v/>
      </c>
    </row>
    <row r="420" spans="1:7" ht="25.5" x14ac:dyDescent="0.2">
      <c r="A420" s="118">
        <f>MAX(A$11:A419)+1</f>
        <v>271</v>
      </c>
      <c r="B420" s="477"/>
      <c r="C420" s="113" t="s">
        <v>366</v>
      </c>
      <c r="D420" s="474" t="s">
        <v>185</v>
      </c>
      <c r="E420" s="300">
        <v>3</v>
      </c>
      <c r="F420" s="318"/>
      <c r="G420" s="313" t="str">
        <f t="shared" si="44"/>
        <v/>
      </c>
    </row>
    <row r="421" spans="1:7" ht="38.25" x14ac:dyDescent="0.2">
      <c r="A421" s="118">
        <f>MAX(A$11:A420)+1</f>
        <v>272</v>
      </c>
      <c r="B421" s="477"/>
      <c r="C421" s="113" t="s">
        <v>368</v>
      </c>
      <c r="D421" s="474" t="s">
        <v>185</v>
      </c>
      <c r="E421" s="300">
        <v>71</v>
      </c>
      <c r="F421" s="318"/>
      <c r="G421" s="313" t="str">
        <f t="shared" si="44"/>
        <v/>
      </c>
    </row>
    <row r="422" spans="1:7" ht="38.25" x14ac:dyDescent="0.2">
      <c r="A422" s="118">
        <f>MAX(A$11:A421)+1</f>
        <v>273</v>
      </c>
      <c r="B422" s="477"/>
      <c r="C422" s="113" t="s">
        <v>367</v>
      </c>
      <c r="D422" s="474" t="s">
        <v>185</v>
      </c>
      <c r="E422" s="300">
        <v>48</v>
      </c>
      <c r="F422" s="318"/>
      <c r="G422" s="313" t="str">
        <f t="shared" si="44"/>
        <v/>
      </c>
    </row>
    <row r="423" spans="1:7" ht="38.25" x14ac:dyDescent="0.2">
      <c r="A423" s="118">
        <f>MAX(A$11:A422)+1</f>
        <v>274</v>
      </c>
      <c r="B423" s="477"/>
      <c r="C423" s="113" t="s">
        <v>369</v>
      </c>
      <c r="D423" s="474" t="s">
        <v>185</v>
      </c>
      <c r="E423" s="300">
        <v>36</v>
      </c>
      <c r="F423" s="318"/>
      <c r="G423" s="313" t="str">
        <f t="shared" si="44"/>
        <v/>
      </c>
    </row>
    <row r="424" spans="1:7" ht="51" x14ac:dyDescent="0.2">
      <c r="A424" s="118">
        <f>MAX(A$11:A423)+1</f>
        <v>275</v>
      </c>
      <c r="B424" s="477"/>
      <c r="C424" s="113" t="s">
        <v>457</v>
      </c>
      <c r="D424" s="474" t="s">
        <v>185</v>
      </c>
      <c r="E424" s="300">
        <v>7</v>
      </c>
      <c r="F424" s="353"/>
      <c r="G424" s="313" t="str">
        <f t="shared" si="44"/>
        <v/>
      </c>
    </row>
    <row r="425" spans="1:7" ht="63.75" x14ac:dyDescent="0.2">
      <c r="A425" s="118">
        <f>MAX(A$11:A424)+1</f>
        <v>276</v>
      </c>
      <c r="B425" s="477"/>
      <c r="C425" s="113" t="s">
        <v>458</v>
      </c>
      <c r="D425" s="474" t="s">
        <v>185</v>
      </c>
      <c r="E425" s="300">
        <v>1</v>
      </c>
      <c r="F425" s="353"/>
      <c r="G425" s="313" t="str">
        <f t="shared" si="44"/>
        <v/>
      </c>
    </row>
    <row r="426" spans="1:7" x14ac:dyDescent="0.2">
      <c r="A426" s="118"/>
      <c r="B426" s="477" t="s">
        <v>434</v>
      </c>
      <c r="C426" s="107" t="s">
        <v>298</v>
      </c>
      <c r="D426" s="107"/>
      <c r="E426" s="301"/>
      <c r="F426" s="331"/>
      <c r="G426" s="313" t="str">
        <f t="shared" si="44"/>
        <v/>
      </c>
    </row>
    <row r="427" spans="1:7" x14ac:dyDescent="0.2">
      <c r="A427" s="118">
        <f>MAX(A$11:A426)+1</f>
        <v>277</v>
      </c>
      <c r="B427" s="477"/>
      <c r="C427" s="113" t="s">
        <v>299</v>
      </c>
      <c r="D427" s="474" t="s">
        <v>185</v>
      </c>
      <c r="E427" s="300">
        <v>3</v>
      </c>
      <c r="F427" s="318"/>
      <c r="G427" s="313" t="str">
        <f t="shared" si="44"/>
        <v/>
      </c>
    </row>
    <row r="428" spans="1:7" ht="25.5" x14ac:dyDescent="0.2">
      <c r="A428" s="118">
        <f>MAX(A$11:A427)+1</f>
        <v>278</v>
      </c>
      <c r="B428" s="477"/>
      <c r="C428" s="113" t="s">
        <v>300</v>
      </c>
      <c r="D428" s="474" t="s">
        <v>185</v>
      </c>
      <c r="E428" s="300">
        <v>16</v>
      </c>
      <c r="F428" s="318"/>
      <c r="G428" s="313" t="str">
        <f t="shared" si="44"/>
        <v/>
      </c>
    </row>
    <row r="429" spans="1:7" x14ac:dyDescent="0.2">
      <c r="A429" s="118">
        <f>MAX(A$11:A428)+1</f>
        <v>279</v>
      </c>
      <c r="B429" s="477"/>
      <c r="C429" s="113" t="s">
        <v>301</v>
      </c>
      <c r="D429" s="474" t="s">
        <v>185</v>
      </c>
      <c r="E429" s="300">
        <v>121</v>
      </c>
      <c r="F429" s="318"/>
      <c r="G429" s="313" t="str">
        <f t="shared" si="44"/>
        <v/>
      </c>
    </row>
    <row r="430" spans="1:7" x14ac:dyDescent="0.2">
      <c r="A430" s="118">
        <f>MAX(A$11:A429)+1</f>
        <v>280</v>
      </c>
      <c r="B430" s="477"/>
      <c r="C430" s="113" t="s">
        <v>302</v>
      </c>
      <c r="D430" s="474" t="s">
        <v>185</v>
      </c>
      <c r="E430" s="300">
        <v>38</v>
      </c>
      <c r="F430" s="318"/>
      <c r="G430" s="313" t="str">
        <f t="shared" si="44"/>
        <v/>
      </c>
    </row>
    <row r="431" spans="1:7" x14ac:dyDescent="0.2">
      <c r="A431" s="118"/>
      <c r="B431" s="477" t="s">
        <v>434</v>
      </c>
      <c r="C431" s="107" t="s">
        <v>303</v>
      </c>
      <c r="D431" s="107"/>
      <c r="E431" s="301"/>
      <c r="F431" s="320"/>
      <c r="G431" s="313" t="str">
        <f t="shared" si="44"/>
        <v/>
      </c>
    </row>
    <row r="432" spans="1:7" x14ac:dyDescent="0.2">
      <c r="A432" s="118">
        <f>MAX(A$11:A431)+1</f>
        <v>281</v>
      </c>
      <c r="B432" s="477"/>
      <c r="C432" s="113" t="s">
        <v>304</v>
      </c>
      <c r="D432" s="474" t="s">
        <v>185</v>
      </c>
      <c r="E432" s="300">
        <v>4</v>
      </c>
      <c r="F432" s="318"/>
      <c r="G432" s="313" t="str">
        <f t="shared" si="44"/>
        <v/>
      </c>
    </row>
    <row r="433" spans="1:7" x14ac:dyDescent="0.2">
      <c r="A433" s="118">
        <f>MAX(A$11:A432)+1</f>
        <v>282</v>
      </c>
      <c r="B433" s="477"/>
      <c r="C433" s="113" t="s">
        <v>305</v>
      </c>
      <c r="D433" s="474" t="s">
        <v>185</v>
      </c>
      <c r="E433" s="300">
        <v>4</v>
      </c>
      <c r="F433" s="318"/>
      <c r="G433" s="313" t="str">
        <f t="shared" si="44"/>
        <v/>
      </c>
    </row>
    <row r="434" spans="1:7" x14ac:dyDescent="0.2">
      <c r="A434" s="118"/>
      <c r="B434" s="477" t="s">
        <v>434</v>
      </c>
      <c r="C434" s="107" t="s">
        <v>280</v>
      </c>
      <c r="D434" s="107"/>
      <c r="E434" s="301"/>
      <c r="F434" s="320"/>
      <c r="G434" s="313" t="str">
        <f t="shared" si="44"/>
        <v/>
      </c>
    </row>
    <row r="435" spans="1:7" x14ac:dyDescent="0.2">
      <c r="A435" s="118">
        <f>MAX(A$11:A434)+1</f>
        <v>283</v>
      </c>
      <c r="B435" s="477"/>
      <c r="C435" s="113" t="s">
        <v>281</v>
      </c>
      <c r="D435" s="474" t="s">
        <v>185</v>
      </c>
      <c r="E435" s="300">
        <v>285</v>
      </c>
      <c r="F435" s="318"/>
      <c r="G435" s="313" t="str">
        <f t="shared" si="44"/>
        <v/>
      </c>
    </row>
    <row r="436" spans="1:7" x14ac:dyDescent="0.2">
      <c r="A436" s="118">
        <f>MAX(A$11:A435)+1</f>
        <v>284</v>
      </c>
      <c r="B436" s="477"/>
      <c r="C436" s="113" t="s">
        <v>282</v>
      </c>
      <c r="D436" s="474" t="s">
        <v>185</v>
      </c>
      <c r="E436" s="300">
        <v>52</v>
      </c>
      <c r="F436" s="318"/>
      <c r="G436" s="313" t="str">
        <f t="shared" si="44"/>
        <v/>
      </c>
    </row>
    <row r="437" spans="1:7" x14ac:dyDescent="0.2">
      <c r="A437" s="118"/>
      <c r="B437" s="477" t="s">
        <v>434</v>
      </c>
      <c r="C437" s="107" t="s">
        <v>283</v>
      </c>
      <c r="D437" s="107"/>
      <c r="E437" s="301"/>
      <c r="F437" s="320"/>
      <c r="G437" s="313" t="str">
        <f t="shared" si="44"/>
        <v/>
      </c>
    </row>
    <row r="438" spans="1:7" x14ac:dyDescent="0.2">
      <c r="A438" s="118">
        <f>MAX(A$11:A437)+1</f>
        <v>285</v>
      </c>
      <c r="B438" s="477"/>
      <c r="C438" s="113" t="s">
        <v>284</v>
      </c>
      <c r="D438" s="474" t="s">
        <v>185</v>
      </c>
      <c r="E438" s="300">
        <v>1</v>
      </c>
      <c r="F438" s="318"/>
      <c r="G438" s="313" t="str">
        <f t="shared" si="44"/>
        <v/>
      </c>
    </row>
    <row r="439" spans="1:7" x14ac:dyDescent="0.2">
      <c r="A439" s="118">
        <f>MAX(A$11:A438)+1</f>
        <v>286</v>
      </c>
      <c r="B439" s="477"/>
      <c r="C439" s="113" t="s">
        <v>285</v>
      </c>
      <c r="D439" s="474" t="s">
        <v>185</v>
      </c>
      <c r="E439" s="300">
        <v>1</v>
      </c>
      <c r="F439" s="318"/>
      <c r="G439" s="313" t="str">
        <f t="shared" si="44"/>
        <v/>
      </c>
    </row>
    <row r="440" spans="1:7" x14ac:dyDescent="0.2">
      <c r="A440" s="118"/>
      <c r="B440" s="477" t="s">
        <v>434</v>
      </c>
      <c r="C440" s="107" t="s">
        <v>286</v>
      </c>
      <c r="D440" s="107"/>
      <c r="E440" s="301"/>
      <c r="F440" s="320"/>
      <c r="G440" s="313" t="str">
        <f t="shared" si="44"/>
        <v/>
      </c>
    </row>
    <row r="441" spans="1:7" x14ac:dyDescent="0.2">
      <c r="A441" s="118">
        <f>MAX(A$11:A440)+1</f>
        <v>287</v>
      </c>
      <c r="B441" s="477"/>
      <c r="C441" s="113" t="s">
        <v>306</v>
      </c>
      <c r="D441" s="474" t="s">
        <v>185</v>
      </c>
      <c r="E441" s="300">
        <v>28</v>
      </c>
      <c r="F441" s="318"/>
      <c r="G441" s="313" t="str">
        <f t="shared" si="44"/>
        <v/>
      </c>
    </row>
    <row r="442" spans="1:7" x14ac:dyDescent="0.2">
      <c r="A442" s="118">
        <f>MAX(A$11:A441)+1</f>
        <v>288</v>
      </c>
      <c r="B442" s="477"/>
      <c r="C442" s="113" t="s">
        <v>307</v>
      </c>
      <c r="D442" s="474" t="s">
        <v>185</v>
      </c>
      <c r="E442" s="300">
        <v>23</v>
      </c>
      <c r="F442" s="318"/>
      <c r="G442" s="313" t="str">
        <f t="shared" si="44"/>
        <v/>
      </c>
    </row>
    <row r="443" spans="1:7" x14ac:dyDescent="0.2">
      <c r="A443" s="118">
        <f>MAX(A$11:A442)+1</f>
        <v>289</v>
      </c>
      <c r="B443" s="477"/>
      <c r="C443" s="113" t="s">
        <v>308</v>
      </c>
      <c r="D443" s="474" t="s">
        <v>185</v>
      </c>
      <c r="E443" s="300">
        <v>1</v>
      </c>
      <c r="F443" s="318"/>
      <c r="G443" s="313" t="str">
        <f t="shared" si="44"/>
        <v/>
      </c>
    </row>
    <row r="444" spans="1:7" ht="25.5" x14ac:dyDescent="0.2">
      <c r="A444" s="118">
        <f>MAX(A$11:A443)+1</f>
        <v>290</v>
      </c>
      <c r="B444" s="477"/>
      <c r="C444" s="113" t="s">
        <v>309</v>
      </c>
      <c r="D444" s="474" t="s">
        <v>185</v>
      </c>
      <c r="E444" s="300">
        <v>1</v>
      </c>
      <c r="F444" s="318"/>
      <c r="G444" s="313" t="str">
        <f t="shared" si="44"/>
        <v/>
      </c>
    </row>
    <row r="445" spans="1:7" ht="13.5" x14ac:dyDescent="0.2">
      <c r="A445" s="121"/>
      <c r="B445" s="43"/>
      <c r="C445" s="43"/>
      <c r="D445" s="43"/>
      <c r="E445" s="44"/>
      <c r="F445" s="179" t="s">
        <v>394</v>
      </c>
      <c r="G445" s="454">
        <f>SUM(G411:G444)</f>
        <v>0</v>
      </c>
    </row>
    <row r="446" spans="1:7" x14ac:dyDescent="0.2">
      <c r="A446" s="117"/>
      <c r="B446" s="237"/>
      <c r="C446" s="237"/>
      <c r="D446" s="233" t="s">
        <v>395</v>
      </c>
      <c r="E446" s="238"/>
      <c r="F446" s="239"/>
      <c r="G446" s="220"/>
    </row>
    <row r="447" spans="1:7" x14ac:dyDescent="0.2">
      <c r="A447" s="513" t="s">
        <v>176</v>
      </c>
      <c r="B447" s="514" t="s">
        <v>310</v>
      </c>
      <c r="C447" s="515" t="s">
        <v>311</v>
      </c>
      <c r="D447" s="514" t="s">
        <v>3</v>
      </c>
      <c r="E447" s="514"/>
      <c r="F447" s="519" t="s">
        <v>643</v>
      </c>
      <c r="G447" s="516" t="s">
        <v>644</v>
      </c>
    </row>
    <row r="448" spans="1:7" x14ac:dyDescent="0.2">
      <c r="A448" s="513"/>
      <c r="B448" s="514"/>
      <c r="C448" s="515"/>
      <c r="D448" s="479" t="s">
        <v>5</v>
      </c>
      <c r="E448" s="8" t="s">
        <v>150</v>
      </c>
      <c r="F448" s="520"/>
      <c r="G448" s="517"/>
    </row>
    <row r="449" spans="1:7" ht="9" customHeight="1" x14ac:dyDescent="0.2">
      <c r="A449" s="127">
        <v>1</v>
      </c>
      <c r="B449" s="122">
        <v>2</v>
      </c>
      <c r="C449" s="123" t="s">
        <v>151</v>
      </c>
      <c r="D449" s="122">
        <v>4</v>
      </c>
      <c r="E449" s="122">
        <v>5</v>
      </c>
      <c r="F449" s="122">
        <v>6</v>
      </c>
      <c r="G449" s="122">
        <v>7</v>
      </c>
    </row>
    <row r="450" spans="1:7" x14ac:dyDescent="0.2">
      <c r="A450" s="129"/>
      <c r="B450" s="69" t="s">
        <v>312</v>
      </c>
      <c r="C450" s="124" t="s">
        <v>313</v>
      </c>
      <c r="D450" s="125"/>
      <c r="E450" s="126"/>
      <c r="F450" s="180"/>
      <c r="G450" s="187"/>
    </row>
    <row r="451" spans="1:7" x14ac:dyDescent="0.2">
      <c r="A451" s="118">
        <f>MAX(A$11:A450)+1</f>
        <v>291</v>
      </c>
      <c r="B451" s="479"/>
      <c r="C451" s="128" t="s">
        <v>314</v>
      </c>
      <c r="D451" s="474" t="s">
        <v>28</v>
      </c>
      <c r="E451" s="300">
        <v>1</v>
      </c>
      <c r="F451" s="350"/>
      <c r="G451" s="313" t="str">
        <f t="shared" ref="G451:G461" si="45">IF(F451&lt;&gt;"",ROUND(F451*E451,2),"")</f>
        <v/>
      </c>
    </row>
    <row r="452" spans="1:7" x14ac:dyDescent="0.2">
      <c r="A452" s="118">
        <f>MAX(A$11:A451)+1</f>
        <v>292</v>
      </c>
      <c r="B452" s="479"/>
      <c r="C452" s="128" t="s">
        <v>315</v>
      </c>
      <c r="D452" s="474" t="s">
        <v>28</v>
      </c>
      <c r="E452" s="300">
        <v>2</v>
      </c>
      <c r="F452" s="350"/>
      <c r="G452" s="313" t="str">
        <f t="shared" si="45"/>
        <v/>
      </c>
    </row>
    <row r="453" spans="1:7" x14ac:dyDescent="0.2">
      <c r="A453" s="118">
        <f>MAX(A$11:A452)+1</f>
        <v>293</v>
      </c>
      <c r="B453" s="479"/>
      <c r="C453" s="128" t="s">
        <v>316</v>
      </c>
      <c r="D453" s="474" t="s">
        <v>28</v>
      </c>
      <c r="E453" s="300">
        <v>2</v>
      </c>
      <c r="F453" s="350"/>
      <c r="G453" s="313" t="str">
        <f t="shared" si="45"/>
        <v/>
      </c>
    </row>
    <row r="454" spans="1:7" x14ac:dyDescent="0.2">
      <c r="A454" s="118">
        <f>MAX(A$11:A453)+1</f>
        <v>294</v>
      </c>
      <c r="B454" s="479"/>
      <c r="C454" s="128" t="s">
        <v>317</v>
      </c>
      <c r="D454" s="474" t="s">
        <v>28</v>
      </c>
      <c r="E454" s="300">
        <v>4</v>
      </c>
      <c r="F454" s="350"/>
      <c r="G454" s="313" t="str">
        <f t="shared" si="45"/>
        <v/>
      </c>
    </row>
    <row r="455" spans="1:7" ht="25.5" x14ac:dyDescent="0.2">
      <c r="A455" s="118">
        <f>MAX(A$11:A454)+1</f>
        <v>295</v>
      </c>
      <c r="B455" s="479"/>
      <c r="C455" s="113" t="s">
        <v>318</v>
      </c>
      <c r="D455" s="474" t="s">
        <v>28</v>
      </c>
      <c r="E455" s="300">
        <v>2</v>
      </c>
      <c r="F455" s="350"/>
      <c r="G455" s="313" t="str">
        <f t="shared" si="45"/>
        <v/>
      </c>
    </row>
    <row r="456" spans="1:7" x14ac:dyDescent="0.2">
      <c r="A456" s="118">
        <f>MAX(A$11:A455)+1</f>
        <v>296</v>
      </c>
      <c r="B456" s="479"/>
      <c r="C456" s="128" t="s">
        <v>319</v>
      </c>
      <c r="D456" s="474" t="s">
        <v>28</v>
      </c>
      <c r="E456" s="300">
        <v>2</v>
      </c>
      <c r="F456" s="350"/>
      <c r="G456" s="313" t="str">
        <f t="shared" si="45"/>
        <v/>
      </c>
    </row>
    <row r="457" spans="1:7" x14ac:dyDescent="0.2">
      <c r="A457" s="118">
        <f>MAX(A$11:A456)+1</f>
        <v>297</v>
      </c>
      <c r="B457" s="479"/>
      <c r="C457" s="128" t="s">
        <v>320</v>
      </c>
      <c r="D457" s="474" t="s">
        <v>154</v>
      </c>
      <c r="E457" s="300">
        <v>40</v>
      </c>
      <c r="F457" s="350"/>
      <c r="G457" s="313" t="str">
        <f t="shared" si="45"/>
        <v/>
      </c>
    </row>
    <row r="458" spans="1:7" x14ac:dyDescent="0.2">
      <c r="A458" s="118">
        <f>MAX(A$11:A457)+1</f>
        <v>298</v>
      </c>
      <c r="B458" s="479"/>
      <c r="C458" s="128" t="s">
        <v>321</v>
      </c>
      <c r="D458" s="474" t="s">
        <v>154</v>
      </c>
      <c r="E458" s="300">
        <v>20</v>
      </c>
      <c r="F458" s="350"/>
      <c r="G458" s="313" t="str">
        <f t="shared" si="45"/>
        <v/>
      </c>
    </row>
    <row r="459" spans="1:7" x14ac:dyDescent="0.2">
      <c r="A459" s="118">
        <f>MAX(A$11:A458)+1</f>
        <v>299</v>
      </c>
      <c r="B459" s="479"/>
      <c r="C459" s="128" t="s">
        <v>322</v>
      </c>
      <c r="D459" s="474" t="s">
        <v>154</v>
      </c>
      <c r="E459" s="300">
        <v>40</v>
      </c>
      <c r="F459" s="350"/>
      <c r="G459" s="313" t="str">
        <f t="shared" si="45"/>
        <v/>
      </c>
    </row>
    <row r="460" spans="1:7" x14ac:dyDescent="0.2">
      <c r="A460" s="118">
        <f>MAX(A$11:A459)+1</f>
        <v>300</v>
      </c>
      <c r="B460" s="479"/>
      <c r="C460" s="128" t="s">
        <v>323</v>
      </c>
      <c r="D460" s="474" t="s">
        <v>28</v>
      </c>
      <c r="E460" s="300">
        <v>2</v>
      </c>
      <c r="F460" s="350"/>
      <c r="G460" s="313" t="str">
        <f t="shared" si="45"/>
        <v/>
      </c>
    </row>
    <row r="461" spans="1:7" x14ac:dyDescent="0.2">
      <c r="A461" s="118">
        <f>MAX(A$11:A460)+1</f>
        <v>301</v>
      </c>
      <c r="B461" s="479"/>
      <c r="C461" s="128" t="s">
        <v>324</v>
      </c>
      <c r="D461" s="474" t="s">
        <v>325</v>
      </c>
      <c r="E461" s="300">
        <v>2</v>
      </c>
      <c r="F461" s="350"/>
      <c r="G461" s="313" t="str">
        <f t="shared" si="45"/>
        <v/>
      </c>
    </row>
    <row r="462" spans="1:7" ht="13.5" x14ac:dyDescent="0.2">
      <c r="A462" s="121"/>
      <c r="B462" s="43"/>
      <c r="C462" s="43"/>
      <c r="D462" s="43"/>
      <c r="E462" s="44"/>
      <c r="F462" s="172" t="s">
        <v>396</v>
      </c>
      <c r="G462" s="455">
        <f>SUM(G451:G461)</f>
        <v>0</v>
      </c>
    </row>
    <row r="463" spans="1:7" x14ac:dyDescent="0.2">
      <c r="A463" s="121"/>
      <c r="B463" s="131"/>
      <c r="C463" s="131"/>
      <c r="D463" s="131"/>
      <c r="E463" s="132"/>
      <c r="F463" s="181" t="s">
        <v>397</v>
      </c>
      <c r="G463" s="446">
        <f>G462+G445+G403</f>
        <v>0</v>
      </c>
    </row>
    <row r="464" spans="1:7" ht="19.5" x14ac:dyDescent="0.3">
      <c r="A464" s="287"/>
      <c r="B464" s="290"/>
      <c r="C464" s="290"/>
      <c r="D464" s="291" t="s">
        <v>398</v>
      </c>
      <c r="E464" s="292"/>
      <c r="F464" s="293"/>
      <c r="G464" s="294"/>
    </row>
    <row r="465" spans="1:8" x14ac:dyDescent="0.2">
      <c r="A465" s="518" t="s">
        <v>176</v>
      </c>
      <c r="B465" s="504" t="s">
        <v>253</v>
      </c>
      <c r="C465" s="505" t="s">
        <v>254</v>
      </c>
      <c r="D465" s="505" t="s">
        <v>3</v>
      </c>
      <c r="E465" s="505"/>
      <c r="F465" s="493" t="s">
        <v>424</v>
      </c>
      <c r="G465" s="493" t="s">
        <v>407</v>
      </c>
    </row>
    <row r="466" spans="1:8" x14ac:dyDescent="0.2">
      <c r="A466" s="518"/>
      <c r="B466" s="504"/>
      <c r="C466" s="505"/>
      <c r="D466" s="505" t="s">
        <v>5</v>
      </c>
      <c r="E466" s="507" t="s">
        <v>150</v>
      </c>
      <c r="F466" s="493"/>
      <c r="G466" s="493"/>
      <c r="H466" s="130"/>
    </row>
    <row r="467" spans="1:8" x14ac:dyDescent="0.2">
      <c r="A467" s="518"/>
      <c r="B467" s="504"/>
      <c r="C467" s="505"/>
      <c r="D467" s="505"/>
      <c r="E467" s="507"/>
      <c r="F467" s="493"/>
      <c r="G467" s="493"/>
      <c r="H467" s="130"/>
    </row>
    <row r="468" spans="1:8" ht="8.25" customHeight="1" x14ac:dyDescent="0.2">
      <c r="A468" s="288">
        <v>1</v>
      </c>
      <c r="B468" s="105" t="s">
        <v>353</v>
      </c>
      <c r="C468" s="106">
        <v>3</v>
      </c>
      <c r="D468" s="106">
        <v>4</v>
      </c>
      <c r="E468" s="106">
        <v>5</v>
      </c>
      <c r="F468" s="106">
        <v>6</v>
      </c>
      <c r="G468" s="106">
        <v>7</v>
      </c>
    </row>
    <row r="469" spans="1:8" x14ac:dyDescent="0.2">
      <c r="A469" s="289"/>
      <c r="B469" s="134" t="s">
        <v>326</v>
      </c>
      <c r="C469" s="135"/>
      <c r="D469" s="134"/>
      <c r="E469" s="136"/>
      <c r="F469" s="182"/>
      <c r="G469" s="182"/>
    </row>
    <row r="470" spans="1:8" x14ac:dyDescent="0.2">
      <c r="A470" s="289">
        <f>MAX(A$11:A468)+1</f>
        <v>302</v>
      </c>
      <c r="B470" s="134"/>
      <c r="C470" s="135" t="s">
        <v>327</v>
      </c>
      <c r="D470" s="134" t="s">
        <v>154</v>
      </c>
      <c r="E470" s="305">
        <v>847</v>
      </c>
      <c r="F470" s="329"/>
      <c r="G470" s="313" t="str">
        <f t="shared" ref="G470:G475" si="46">IF(F470&lt;&gt;"",ROUND(F470*E470,2),"")</f>
        <v/>
      </c>
    </row>
    <row r="471" spans="1:8" x14ac:dyDescent="0.2">
      <c r="A471" s="289">
        <f>MAX(A$11:A470)+1</f>
        <v>303</v>
      </c>
      <c r="B471" s="134"/>
      <c r="C471" s="135" t="s">
        <v>328</v>
      </c>
      <c r="D471" s="134" t="s">
        <v>154</v>
      </c>
      <c r="E471" s="305">
        <v>9984</v>
      </c>
      <c r="F471" s="329"/>
      <c r="G471" s="313" t="str">
        <f t="shared" si="46"/>
        <v/>
      </c>
    </row>
    <row r="472" spans="1:8" x14ac:dyDescent="0.2">
      <c r="A472" s="289">
        <f>MAX(A$11:A471)+1</f>
        <v>304</v>
      </c>
      <c r="B472" s="134"/>
      <c r="C472" s="135" t="s">
        <v>329</v>
      </c>
      <c r="D472" s="134" t="s">
        <v>154</v>
      </c>
      <c r="E472" s="305">
        <v>516</v>
      </c>
      <c r="F472" s="329"/>
      <c r="G472" s="313" t="str">
        <f t="shared" si="46"/>
        <v/>
      </c>
    </row>
    <row r="473" spans="1:8" x14ac:dyDescent="0.2">
      <c r="A473" s="289">
        <f>MAX(A$11:A472)+1</f>
        <v>305</v>
      </c>
      <c r="B473" s="134"/>
      <c r="C473" s="135" t="s">
        <v>330</v>
      </c>
      <c r="D473" s="134" t="s">
        <v>154</v>
      </c>
      <c r="E473" s="305">
        <v>6</v>
      </c>
      <c r="F473" s="329"/>
      <c r="G473" s="313" t="str">
        <f t="shared" si="46"/>
        <v/>
      </c>
    </row>
    <row r="474" spans="1:8" x14ac:dyDescent="0.2">
      <c r="A474" s="289">
        <f>MAX(A$11:A473)+1</f>
        <v>306</v>
      </c>
      <c r="B474" s="134"/>
      <c r="C474" s="135" t="s">
        <v>331</v>
      </c>
      <c r="D474" s="134" t="s">
        <v>154</v>
      </c>
      <c r="E474" s="305">
        <v>600</v>
      </c>
      <c r="F474" s="329"/>
      <c r="G474" s="313" t="str">
        <f t="shared" si="46"/>
        <v/>
      </c>
    </row>
    <row r="475" spans="1:8" x14ac:dyDescent="0.2">
      <c r="A475" s="289">
        <f>MAX(A$11:A474)+1</f>
        <v>307</v>
      </c>
      <c r="B475" s="134"/>
      <c r="C475" s="135" t="s">
        <v>332</v>
      </c>
      <c r="D475" s="134" t="s">
        <v>154</v>
      </c>
      <c r="E475" s="305">
        <v>80</v>
      </c>
      <c r="F475" s="329"/>
      <c r="G475" s="313" t="str">
        <f t="shared" si="46"/>
        <v/>
      </c>
    </row>
    <row r="476" spans="1:8" x14ac:dyDescent="0.2">
      <c r="A476" s="283"/>
      <c r="B476" s="284"/>
      <c r="C476" s="284"/>
      <c r="D476" s="284"/>
      <c r="E476" s="285"/>
      <c r="F476" s="286" t="s">
        <v>399</v>
      </c>
      <c r="G476" s="456">
        <f>SUM(G470:G475)</f>
        <v>0</v>
      </c>
    </row>
    <row r="477" spans="1:8" ht="19.5" x14ac:dyDescent="0.3">
      <c r="A477" s="264"/>
      <c r="B477" s="265"/>
      <c r="C477" s="265"/>
      <c r="D477" s="266" t="s">
        <v>400</v>
      </c>
      <c r="E477" s="267"/>
      <c r="F477" s="268"/>
      <c r="G477" s="269"/>
    </row>
    <row r="478" spans="1:8" x14ac:dyDescent="0.2">
      <c r="A478" s="522" t="s">
        <v>176</v>
      </c>
      <c r="B478" s="523" t="s">
        <v>253</v>
      </c>
      <c r="C478" s="523" t="s">
        <v>254</v>
      </c>
      <c r="D478" s="523" t="s">
        <v>3</v>
      </c>
      <c r="E478" s="523"/>
      <c r="F478" s="493" t="s">
        <v>424</v>
      </c>
      <c r="G478" s="493" t="s">
        <v>407</v>
      </c>
    </row>
    <row r="479" spans="1:8" x14ac:dyDescent="0.2">
      <c r="A479" s="522"/>
      <c r="B479" s="523"/>
      <c r="C479" s="523"/>
      <c r="D479" s="523" t="s">
        <v>5</v>
      </c>
      <c r="E479" s="524" t="s">
        <v>150</v>
      </c>
      <c r="F479" s="493"/>
      <c r="G479" s="493"/>
    </row>
    <row r="480" spans="1:8" x14ac:dyDescent="0.2">
      <c r="A480" s="522"/>
      <c r="B480" s="523"/>
      <c r="C480" s="523"/>
      <c r="D480" s="523"/>
      <c r="E480" s="524"/>
      <c r="F480" s="493"/>
      <c r="G480" s="493"/>
    </row>
    <row r="481" spans="1:7" ht="9" customHeight="1" x14ac:dyDescent="0.2">
      <c r="A481" s="270">
        <v>1</v>
      </c>
      <c r="B481" s="137">
        <v>2</v>
      </c>
      <c r="C481" s="137">
        <v>3</v>
      </c>
      <c r="D481" s="137">
        <v>4</v>
      </c>
      <c r="E481" s="137">
        <v>5</v>
      </c>
      <c r="F481" s="137">
        <v>6</v>
      </c>
      <c r="G481" s="137">
        <v>7</v>
      </c>
    </row>
    <row r="482" spans="1:7" x14ac:dyDescent="0.2">
      <c r="A482" s="271"/>
      <c r="B482" s="240"/>
      <c r="C482" s="138" t="s">
        <v>7</v>
      </c>
      <c r="D482" s="139"/>
      <c r="E482" s="140"/>
      <c r="F482" s="183"/>
      <c r="G482" s="189"/>
    </row>
    <row r="483" spans="1:7" x14ac:dyDescent="0.2">
      <c r="A483" s="271"/>
      <c r="B483" s="141" t="s">
        <v>435</v>
      </c>
      <c r="C483" s="142" t="s">
        <v>333</v>
      </c>
      <c r="D483" s="143"/>
      <c r="E483" s="144"/>
      <c r="F483" s="183"/>
      <c r="G483" s="189"/>
    </row>
    <row r="484" spans="1:7" x14ac:dyDescent="0.2">
      <c r="A484" s="271">
        <f>MAX(A$11:A483)+1</f>
        <v>308</v>
      </c>
      <c r="B484" s="241"/>
      <c r="C484" s="145" t="s">
        <v>166</v>
      </c>
      <c r="D484" s="146" t="s">
        <v>32</v>
      </c>
      <c r="E484" s="306">
        <v>650</v>
      </c>
      <c r="F484" s="355"/>
      <c r="G484" s="313" t="str">
        <f t="shared" ref="G484:G485" si="47">IF(F484&lt;&gt;"",ROUND(F484*E484,2),"")</f>
        <v/>
      </c>
    </row>
    <row r="485" spans="1:7" x14ac:dyDescent="0.2">
      <c r="A485" s="271">
        <f>MAX(A$11:A484)+1</f>
        <v>309</v>
      </c>
      <c r="B485" s="241"/>
      <c r="C485" s="145" t="s">
        <v>418</v>
      </c>
      <c r="D485" s="146" t="s">
        <v>32</v>
      </c>
      <c r="E485" s="306">
        <v>650</v>
      </c>
      <c r="F485" s="355"/>
      <c r="G485" s="313" t="str">
        <f t="shared" si="47"/>
        <v/>
      </c>
    </row>
    <row r="486" spans="1:7" x14ac:dyDescent="0.2">
      <c r="A486" s="272"/>
      <c r="B486" s="242"/>
      <c r="C486" s="147"/>
      <c r="D486" s="148"/>
      <c r="E486" s="149" t="s">
        <v>401</v>
      </c>
      <c r="F486" s="356"/>
      <c r="G486" s="457">
        <f>SUM(G484:G485)</f>
        <v>0</v>
      </c>
    </row>
    <row r="487" spans="1:7" x14ac:dyDescent="0.2">
      <c r="A487" s="273"/>
      <c r="B487" s="241"/>
      <c r="C487" s="150" t="s">
        <v>334</v>
      </c>
      <c r="D487" s="151"/>
      <c r="E487" s="152"/>
      <c r="F487" s="357"/>
      <c r="G487" s="358"/>
    </row>
    <row r="488" spans="1:7" ht="15.75" x14ac:dyDescent="0.2">
      <c r="A488" s="274"/>
      <c r="B488" s="153" t="s">
        <v>435</v>
      </c>
      <c r="C488" s="154" t="s">
        <v>335</v>
      </c>
      <c r="D488" s="155"/>
      <c r="E488" s="156"/>
      <c r="F488" s="359"/>
      <c r="G488" s="360"/>
    </row>
    <row r="489" spans="1:7" ht="25.5" x14ac:dyDescent="0.2">
      <c r="A489" s="271">
        <f>MAX(A$11:A488)+1</f>
        <v>310</v>
      </c>
      <c r="B489" s="241"/>
      <c r="C489" s="145" t="s">
        <v>419</v>
      </c>
      <c r="D489" s="475" t="s">
        <v>22</v>
      </c>
      <c r="E489" s="306">
        <v>650</v>
      </c>
      <c r="F489" s="355"/>
      <c r="G489" s="313" t="str">
        <f t="shared" ref="G489:G493" si="48">IF(F489&lt;&gt;"",ROUND(F489*E489,2),"")</f>
        <v/>
      </c>
    </row>
    <row r="490" spans="1:7" x14ac:dyDescent="0.2">
      <c r="A490" s="275"/>
      <c r="B490" s="153" t="s">
        <v>435</v>
      </c>
      <c r="C490" s="154" t="s">
        <v>336</v>
      </c>
      <c r="D490" s="155"/>
      <c r="E490" s="156"/>
      <c r="F490" s="359"/>
      <c r="G490" s="313" t="str">
        <f t="shared" si="48"/>
        <v/>
      </c>
    </row>
    <row r="491" spans="1:7" ht="51" x14ac:dyDescent="0.2">
      <c r="A491" s="271">
        <f>MAX(A$11:A490)+1</f>
        <v>311</v>
      </c>
      <c r="B491" s="157"/>
      <c r="C491" s="158" t="s">
        <v>337</v>
      </c>
      <c r="D491" s="475" t="s">
        <v>154</v>
      </c>
      <c r="E491" s="306">
        <v>2886</v>
      </c>
      <c r="F491" s="355"/>
      <c r="G491" s="313" t="str">
        <f t="shared" si="48"/>
        <v/>
      </c>
    </row>
    <row r="492" spans="1:7" ht="25.5" x14ac:dyDescent="0.2">
      <c r="A492" s="276">
        <f>MAX(A$9:A491)+1</f>
        <v>312</v>
      </c>
      <c r="B492" s="157"/>
      <c r="C492" s="158" t="s">
        <v>338</v>
      </c>
      <c r="D492" s="475" t="s">
        <v>32</v>
      </c>
      <c r="E492" s="306">
        <f>2*950</f>
        <v>1900</v>
      </c>
      <c r="F492" s="355"/>
      <c r="G492" s="313" t="str">
        <f t="shared" si="48"/>
        <v/>
      </c>
    </row>
    <row r="493" spans="1:7" ht="63.75" x14ac:dyDescent="0.2">
      <c r="A493" s="276">
        <f>MAX(A$9:A492)+1</f>
        <v>313</v>
      </c>
      <c r="B493" s="157"/>
      <c r="C493" s="158" t="s">
        <v>406</v>
      </c>
      <c r="D493" s="475" t="s">
        <v>22</v>
      </c>
      <c r="E493" s="306">
        <f>950*0.5</f>
        <v>475</v>
      </c>
      <c r="F493" s="355"/>
      <c r="G493" s="313" t="str">
        <f t="shared" si="48"/>
        <v/>
      </c>
    </row>
    <row r="494" spans="1:7" x14ac:dyDescent="0.2">
      <c r="A494" s="277"/>
      <c r="B494" s="159"/>
      <c r="C494" s="160"/>
      <c r="D494" s="161"/>
      <c r="E494" s="162" t="s">
        <v>402</v>
      </c>
      <c r="F494" s="460"/>
      <c r="G494" s="461">
        <f>SUM(G489:G493)</f>
        <v>0</v>
      </c>
    </row>
    <row r="495" spans="1:7" x14ac:dyDescent="0.2">
      <c r="A495" s="278"/>
      <c r="B495" s="279"/>
      <c r="C495" s="279"/>
      <c r="D495" s="279"/>
      <c r="E495" s="280"/>
      <c r="F495" s="459" t="s">
        <v>403</v>
      </c>
      <c r="G495" s="458">
        <f>F494+G486</f>
        <v>0</v>
      </c>
    </row>
    <row r="496" spans="1:7" ht="15.75" x14ac:dyDescent="0.2">
      <c r="A496" s="361"/>
      <c r="B496" s="361"/>
      <c r="C496" s="361"/>
      <c r="D496" s="362" t="s">
        <v>484</v>
      </c>
      <c r="E496" s="361"/>
      <c r="F496" s="363"/>
      <c r="G496" s="363"/>
    </row>
    <row r="497" spans="1:7" x14ac:dyDescent="0.2">
      <c r="A497" s="525" t="s">
        <v>176</v>
      </c>
      <c r="B497" s="526" t="s">
        <v>253</v>
      </c>
      <c r="C497" s="527" t="s">
        <v>254</v>
      </c>
      <c r="D497" s="528" t="s">
        <v>3</v>
      </c>
      <c r="E497" s="528"/>
      <c r="F497" s="521" t="s">
        <v>485</v>
      </c>
      <c r="G497" s="521" t="s">
        <v>407</v>
      </c>
    </row>
    <row r="498" spans="1:7" ht="20.25" customHeight="1" x14ac:dyDescent="0.2">
      <c r="A498" s="525"/>
      <c r="B498" s="526"/>
      <c r="C498" s="527"/>
      <c r="D498" s="478" t="s">
        <v>5</v>
      </c>
      <c r="E498" s="480" t="s">
        <v>150</v>
      </c>
      <c r="F498" s="529"/>
      <c r="G498" s="521"/>
    </row>
    <row r="499" spans="1:7" ht="8.25" customHeight="1" x14ac:dyDescent="0.2">
      <c r="A499" s="364">
        <v>1</v>
      </c>
      <c r="B499" s="106">
        <v>2</v>
      </c>
      <c r="C499" s="365">
        <v>3</v>
      </c>
      <c r="D499" s="106">
        <v>4</v>
      </c>
      <c r="E499" s="106">
        <v>5</v>
      </c>
      <c r="F499" s="106">
        <v>6</v>
      </c>
      <c r="G499" s="106">
        <v>7</v>
      </c>
    </row>
    <row r="500" spans="1:7" x14ac:dyDescent="0.2">
      <c r="A500" s="366"/>
      <c r="B500" s="480" t="s">
        <v>486</v>
      </c>
      <c r="C500" s="367" t="s">
        <v>7</v>
      </c>
      <c r="D500" s="368"/>
      <c r="E500" s="368"/>
      <c r="F500" s="369"/>
      <c r="G500" s="370"/>
    </row>
    <row r="501" spans="1:7" x14ac:dyDescent="0.2">
      <c r="A501" s="366"/>
      <c r="B501" s="480" t="s">
        <v>487</v>
      </c>
      <c r="C501" s="371" t="s">
        <v>488</v>
      </c>
      <c r="D501" s="368"/>
      <c r="E501" s="368"/>
      <c r="F501" s="369"/>
      <c r="G501" s="370"/>
    </row>
    <row r="502" spans="1:7" ht="25.5" x14ac:dyDescent="0.2">
      <c r="A502" s="366">
        <f>MAX(A$2:A501)+1</f>
        <v>314</v>
      </c>
      <c r="B502" s="480"/>
      <c r="C502" s="372" t="s">
        <v>489</v>
      </c>
      <c r="D502" s="480" t="s">
        <v>11</v>
      </c>
      <c r="E502" s="373">
        <v>0.40100000000000002</v>
      </c>
      <c r="F502" s="191"/>
      <c r="G502" s="313" t="str">
        <f t="shared" ref="G502:G536" si="49">IF(F502&lt;&gt;"",ROUND(F502*E502,2),"")</f>
        <v/>
      </c>
    </row>
    <row r="503" spans="1:7" x14ac:dyDescent="0.2">
      <c r="A503" s="366"/>
      <c r="B503" s="480" t="s">
        <v>490</v>
      </c>
      <c r="C503" s="367" t="s">
        <v>491</v>
      </c>
      <c r="D503" s="368"/>
      <c r="E503" s="368"/>
      <c r="F503" s="369"/>
      <c r="G503" s="313" t="str">
        <f t="shared" si="49"/>
        <v/>
      </c>
    </row>
    <row r="504" spans="1:7" ht="25.5" x14ac:dyDescent="0.2">
      <c r="A504" s="366">
        <f>MAX(A$2:A503)+1</f>
        <v>315</v>
      </c>
      <c r="B504" s="480"/>
      <c r="C504" s="374" t="s">
        <v>492</v>
      </c>
      <c r="D504" s="480" t="s">
        <v>22</v>
      </c>
      <c r="E504" s="375">
        <v>500.89</v>
      </c>
      <c r="F504" s="191"/>
      <c r="G504" s="313" t="str">
        <f t="shared" si="49"/>
        <v/>
      </c>
    </row>
    <row r="505" spans="1:7" ht="38.25" x14ac:dyDescent="0.2">
      <c r="A505" s="366">
        <f>MAX(A$2:A504)+1</f>
        <v>316</v>
      </c>
      <c r="B505" s="480"/>
      <c r="C505" s="374" t="s">
        <v>493</v>
      </c>
      <c r="D505" s="480" t="s">
        <v>22</v>
      </c>
      <c r="E505" s="375">
        <v>222.35</v>
      </c>
      <c r="F505" s="191"/>
      <c r="G505" s="313" t="str">
        <f t="shared" si="49"/>
        <v/>
      </c>
    </row>
    <row r="506" spans="1:7" x14ac:dyDescent="0.2">
      <c r="A506" s="366"/>
      <c r="B506" s="480" t="s">
        <v>494</v>
      </c>
      <c r="C506" s="367" t="s">
        <v>495</v>
      </c>
      <c r="D506" s="368"/>
      <c r="E506" s="368"/>
      <c r="F506" s="369"/>
      <c r="G506" s="313" t="str">
        <f t="shared" si="49"/>
        <v/>
      </c>
    </row>
    <row r="507" spans="1:7" ht="25.5" x14ac:dyDescent="0.2">
      <c r="A507" s="366">
        <f>MAX(A$2:A506)+1</f>
        <v>317</v>
      </c>
      <c r="B507" s="480"/>
      <c r="C507" s="372" t="s">
        <v>496</v>
      </c>
      <c r="D507" s="480" t="s">
        <v>32</v>
      </c>
      <c r="E507" s="375">
        <v>310.10000000000002</v>
      </c>
      <c r="F507" s="191"/>
      <c r="G507" s="313" t="str">
        <f t="shared" si="49"/>
        <v/>
      </c>
    </row>
    <row r="508" spans="1:7" x14ac:dyDescent="0.2">
      <c r="A508" s="366"/>
      <c r="B508" s="480" t="s">
        <v>497</v>
      </c>
      <c r="C508" s="367" t="s">
        <v>36</v>
      </c>
      <c r="D508" s="368"/>
      <c r="E508" s="368"/>
      <c r="F508" s="369"/>
      <c r="G508" s="313" t="str">
        <f t="shared" si="49"/>
        <v/>
      </c>
    </row>
    <row r="509" spans="1:7" x14ac:dyDescent="0.2">
      <c r="A509" s="366"/>
      <c r="B509" s="480" t="s">
        <v>498</v>
      </c>
      <c r="C509" s="371" t="s">
        <v>499</v>
      </c>
      <c r="D509" s="368"/>
      <c r="E509" s="368"/>
      <c r="F509" s="369"/>
      <c r="G509" s="313" t="str">
        <f t="shared" si="49"/>
        <v/>
      </c>
    </row>
    <row r="510" spans="1:7" ht="25.5" x14ac:dyDescent="0.2">
      <c r="A510" s="366">
        <f>MAX(A$2:A509)+1</f>
        <v>318</v>
      </c>
      <c r="B510" s="480"/>
      <c r="C510" s="372" t="s">
        <v>500</v>
      </c>
      <c r="D510" s="480" t="s">
        <v>22</v>
      </c>
      <c r="E510" s="375">
        <v>472.97</v>
      </c>
      <c r="F510" s="191"/>
      <c r="G510" s="313" t="str">
        <f t="shared" si="49"/>
        <v/>
      </c>
    </row>
    <row r="511" spans="1:7" x14ac:dyDescent="0.2">
      <c r="A511" s="366"/>
      <c r="B511" s="480" t="s">
        <v>501</v>
      </c>
      <c r="C511" s="367" t="s">
        <v>502</v>
      </c>
      <c r="D511" s="368"/>
      <c r="E511" s="368"/>
      <c r="F511" s="369"/>
      <c r="G511" s="313" t="str">
        <f t="shared" si="49"/>
        <v/>
      </c>
    </row>
    <row r="512" spans="1:7" ht="38.25" x14ac:dyDescent="0.2">
      <c r="A512" s="366">
        <f>MAX(A$2:A511)+1</f>
        <v>319</v>
      </c>
      <c r="B512" s="480"/>
      <c r="C512" s="376" t="s">
        <v>503</v>
      </c>
      <c r="D512" s="480" t="s">
        <v>22</v>
      </c>
      <c r="E512" s="375">
        <v>238.82</v>
      </c>
      <c r="F512" s="191"/>
      <c r="G512" s="313" t="str">
        <f t="shared" si="49"/>
        <v/>
      </c>
    </row>
    <row r="513" spans="1:7" x14ac:dyDescent="0.2">
      <c r="A513" s="366"/>
      <c r="B513" s="480" t="s">
        <v>504</v>
      </c>
      <c r="C513" s="367" t="s">
        <v>505</v>
      </c>
      <c r="D513" s="368"/>
      <c r="E513" s="368"/>
      <c r="F513" s="369"/>
      <c r="G513" s="313" t="str">
        <f t="shared" si="49"/>
        <v/>
      </c>
    </row>
    <row r="514" spans="1:7" x14ac:dyDescent="0.2">
      <c r="A514" s="366"/>
      <c r="B514" s="480" t="s">
        <v>506</v>
      </c>
      <c r="C514" s="367" t="s">
        <v>507</v>
      </c>
      <c r="D514" s="368"/>
      <c r="E514" s="368"/>
      <c r="F514" s="369"/>
      <c r="G514" s="313" t="str">
        <f t="shared" si="49"/>
        <v/>
      </c>
    </row>
    <row r="515" spans="1:7" x14ac:dyDescent="0.2">
      <c r="A515" s="366">
        <f>MAX(A$2:A514)+1</f>
        <v>320</v>
      </c>
      <c r="B515" s="480"/>
      <c r="C515" s="372" t="s">
        <v>508</v>
      </c>
      <c r="D515" s="480" t="s">
        <v>32</v>
      </c>
      <c r="E515" s="377">
        <v>889.4</v>
      </c>
      <c r="F515" s="191"/>
      <c r="G515" s="313" t="str">
        <f t="shared" si="49"/>
        <v/>
      </c>
    </row>
    <row r="516" spans="1:7" ht="25.5" x14ac:dyDescent="0.2">
      <c r="A516" s="366">
        <f>MAX(A$2:A515)+1</f>
        <v>321</v>
      </c>
      <c r="B516" s="480"/>
      <c r="C516" s="372" t="s">
        <v>509</v>
      </c>
      <c r="D516" s="480" t="s">
        <v>32</v>
      </c>
      <c r="E516" s="375">
        <v>2357.5300000000002</v>
      </c>
      <c r="F516" s="191"/>
      <c r="G516" s="313" t="str">
        <f t="shared" si="49"/>
        <v/>
      </c>
    </row>
    <row r="517" spans="1:7" x14ac:dyDescent="0.2">
      <c r="A517" s="366"/>
      <c r="B517" s="480" t="s">
        <v>510</v>
      </c>
      <c r="C517" s="367" t="s">
        <v>511</v>
      </c>
      <c r="D517" s="368"/>
      <c r="E517" s="368"/>
      <c r="F517" s="369"/>
      <c r="G517" s="313" t="str">
        <f t="shared" si="49"/>
        <v/>
      </c>
    </row>
    <row r="518" spans="1:7" ht="25.5" x14ac:dyDescent="0.2">
      <c r="A518" s="366">
        <f>MAX(A$2:A517)+1</f>
        <v>322</v>
      </c>
      <c r="B518" s="480"/>
      <c r="C518" s="372" t="s">
        <v>512</v>
      </c>
      <c r="D518" s="480" t="s">
        <v>32</v>
      </c>
      <c r="E518" s="375">
        <v>2357.5300000000002</v>
      </c>
      <c r="F518" s="191"/>
      <c r="G518" s="313" t="str">
        <f t="shared" si="49"/>
        <v/>
      </c>
    </row>
    <row r="519" spans="1:7" x14ac:dyDescent="0.2">
      <c r="A519" s="366"/>
      <c r="B519" s="480" t="s">
        <v>513</v>
      </c>
      <c r="C519" s="367" t="s">
        <v>514</v>
      </c>
      <c r="D519" s="368"/>
      <c r="E519" s="368"/>
      <c r="F519" s="369"/>
      <c r="G519" s="313" t="str">
        <f t="shared" si="49"/>
        <v/>
      </c>
    </row>
    <row r="520" spans="1:7" ht="25.5" x14ac:dyDescent="0.2">
      <c r="A520" s="366">
        <f>MAX(A$2:A519)+1</f>
        <v>323</v>
      </c>
      <c r="B520" s="480"/>
      <c r="C520" s="372" t="s">
        <v>515</v>
      </c>
      <c r="D520" s="480" t="s">
        <v>32</v>
      </c>
      <c r="E520" s="375">
        <v>1844.05</v>
      </c>
      <c r="F520" s="191"/>
      <c r="G520" s="313" t="str">
        <f t="shared" si="49"/>
        <v/>
      </c>
    </row>
    <row r="521" spans="1:7" x14ac:dyDescent="0.2">
      <c r="A521" s="366"/>
      <c r="B521" s="480" t="s">
        <v>516</v>
      </c>
      <c r="C521" s="371" t="s">
        <v>517</v>
      </c>
      <c r="D521" s="368"/>
      <c r="E521" s="368"/>
      <c r="F521" s="369"/>
      <c r="G521" s="313" t="str">
        <f t="shared" si="49"/>
        <v/>
      </c>
    </row>
    <row r="522" spans="1:7" ht="38.25" x14ac:dyDescent="0.2">
      <c r="A522" s="366">
        <f>MAX(A$2:A521)+1</f>
        <v>324</v>
      </c>
      <c r="B522" s="480"/>
      <c r="C522" s="372" t="s">
        <v>518</v>
      </c>
      <c r="D522" s="480" t="s">
        <v>32</v>
      </c>
      <c r="E522" s="375">
        <v>2092.77</v>
      </c>
      <c r="F522" s="191"/>
      <c r="G522" s="313" t="str">
        <f t="shared" si="49"/>
        <v/>
      </c>
    </row>
    <row r="523" spans="1:7" ht="25.5" x14ac:dyDescent="0.2">
      <c r="A523" s="366">
        <f>MAX(A$2:A522)+1</f>
        <v>325</v>
      </c>
      <c r="B523" s="480"/>
      <c r="C523" s="372" t="s">
        <v>519</v>
      </c>
      <c r="D523" s="480" t="s">
        <v>32</v>
      </c>
      <c r="E523" s="375">
        <v>2428.15</v>
      </c>
      <c r="F523" s="191"/>
      <c r="G523" s="313" t="str">
        <f t="shared" si="49"/>
        <v/>
      </c>
    </row>
    <row r="524" spans="1:7" x14ac:dyDescent="0.2">
      <c r="A524" s="366"/>
      <c r="B524" s="480" t="s">
        <v>520</v>
      </c>
      <c r="C524" s="367" t="s">
        <v>97</v>
      </c>
      <c r="D524" s="368"/>
      <c r="E524" s="368"/>
      <c r="F524" s="369"/>
      <c r="G524" s="313" t="str">
        <f t="shared" si="49"/>
        <v/>
      </c>
    </row>
    <row r="525" spans="1:7" x14ac:dyDescent="0.2">
      <c r="A525" s="366"/>
      <c r="B525" s="480" t="s">
        <v>521</v>
      </c>
      <c r="C525" s="371" t="s">
        <v>522</v>
      </c>
      <c r="D525" s="368"/>
      <c r="E525" s="368"/>
      <c r="F525" s="369"/>
      <c r="G525" s="313" t="str">
        <f t="shared" si="49"/>
        <v/>
      </c>
    </row>
    <row r="526" spans="1:7" ht="38.25" x14ac:dyDescent="0.2">
      <c r="A526" s="366">
        <f>MAX(A$2:A525)+1</f>
        <v>326</v>
      </c>
      <c r="B526" s="480"/>
      <c r="C526" s="372" t="s">
        <v>523</v>
      </c>
      <c r="D526" s="480" t="s">
        <v>32</v>
      </c>
      <c r="E526" s="377">
        <v>98</v>
      </c>
      <c r="F526" s="191"/>
      <c r="G526" s="313" t="str">
        <f t="shared" si="49"/>
        <v/>
      </c>
    </row>
    <row r="527" spans="1:7" x14ac:dyDescent="0.2">
      <c r="A527" s="366"/>
      <c r="B527" s="480" t="s">
        <v>524</v>
      </c>
      <c r="C527" s="371" t="s">
        <v>525</v>
      </c>
      <c r="D527" s="368"/>
      <c r="E527" s="368"/>
      <c r="F527" s="369"/>
      <c r="G527" s="313" t="str">
        <f t="shared" si="49"/>
        <v/>
      </c>
    </row>
    <row r="528" spans="1:7" x14ac:dyDescent="0.2">
      <c r="A528" s="366"/>
      <c r="B528" s="480" t="s">
        <v>526</v>
      </c>
      <c r="C528" s="367" t="s">
        <v>527</v>
      </c>
      <c r="D528" s="368"/>
      <c r="E528" s="368"/>
      <c r="F528" s="369"/>
      <c r="G528" s="313" t="str">
        <f t="shared" si="49"/>
        <v/>
      </c>
    </row>
    <row r="529" spans="1:7" x14ac:dyDescent="0.2">
      <c r="A529" s="366"/>
      <c r="B529" s="480"/>
      <c r="C529" s="378" t="s">
        <v>528</v>
      </c>
      <c r="D529" s="379"/>
      <c r="E529" s="379"/>
      <c r="F529" s="369"/>
      <c r="G529" s="313" t="str">
        <f t="shared" si="49"/>
        <v/>
      </c>
    </row>
    <row r="530" spans="1:7" ht="38.25" x14ac:dyDescent="0.2">
      <c r="A530" s="366">
        <f>MAX(A$2:A529)+1</f>
        <v>327</v>
      </c>
      <c r="B530" s="480"/>
      <c r="C530" s="372" t="s">
        <v>529</v>
      </c>
      <c r="D530" s="480" t="s">
        <v>28</v>
      </c>
      <c r="E530" s="380">
        <v>3</v>
      </c>
      <c r="F530" s="191"/>
      <c r="G530" s="313" t="str">
        <f t="shared" si="49"/>
        <v/>
      </c>
    </row>
    <row r="531" spans="1:7" x14ac:dyDescent="0.2">
      <c r="A531" s="366">
        <f>MAX(A$2:A530)+1</f>
        <v>328</v>
      </c>
      <c r="B531" s="480"/>
      <c r="C531" s="372" t="s">
        <v>530</v>
      </c>
      <c r="D531" s="480" t="s">
        <v>28</v>
      </c>
      <c r="E531" s="380">
        <v>1</v>
      </c>
      <c r="F531" s="191"/>
      <c r="G531" s="313" t="str">
        <f t="shared" si="49"/>
        <v/>
      </c>
    </row>
    <row r="532" spans="1:7" x14ac:dyDescent="0.2">
      <c r="A532" s="366"/>
      <c r="B532" s="480" t="s">
        <v>531</v>
      </c>
      <c r="C532" s="367" t="s">
        <v>132</v>
      </c>
      <c r="D532" s="368"/>
      <c r="E532" s="368"/>
      <c r="F532" s="369"/>
      <c r="G532" s="313" t="str">
        <f t="shared" si="49"/>
        <v/>
      </c>
    </row>
    <row r="533" spans="1:7" x14ac:dyDescent="0.2">
      <c r="A533" s="366">
        <f>MAX(A$2:A532)+1</f>
        <v>329</v>
      </c>
      <c r="B533" s="480" t="s">
        <v>532</v>
      </c>
      <c r="C533" s="372" t="s">
        <v>533</v>
      </c>
      <c r="D533" s="480" t="s">
        <v>154</v>
      </c>
      <c r="E533" s="377">
        <f>24.8+22.9</f>
        <v>47.7</v>
      </c>
      <c r="F533" s="191"/>
      <c r="G533" s="313" t="str">
        <f t="shared" si="49"/>
        <v/>
      </c>
    </row>
    <row r="534" spans="1:7" x14ac:dyDescent="0.2">
      <c r="A534" s="366">
        <f>MAX(A$2:A533)+1</f>
        <v>330</v>
      </c>
      <c r="B534" s="480" t="s">
        <v>534</v>
      </c>
      <c r="C534" s="372" t="s">
        <v>535</v>
      </c>
      <c r="D534" s="480" t="s">
        <v>154</v>
      </c>
      <c r="E534" s="375">
        <v>36.1</v>
      </c>
      <c r="F534" s="191"/>
      <c r="G534" s="313" t="str">
        <f t="shared" si="49"/>
        <v/>
      </c>
    </row>
    <row r="535" spans="1:7" x14ac:dyDescent="0.2">
      <c r="A535" s="366"/>
      <c r="B535" s="480" t="s">
        <v>146</v>
      </c>
      <c r="C535" s="367" t="s">
        <v>536</v>
      </c>
      <c r="D535" s="368"/>
      <c r="E535" s="368"/>
      <c r="F535" s="369"/>
      <c r="G535" s="313" t="str">
        <f t="shared" si="49"/>
        <v/>
      </c>
    </row>
    <row r="536" spans="1:7" ht="25.5" x14ac:dyDescent="0.2">
      <c r="A536" s="366">
        <f>MAX(A$2:A535)+1</f>
        <v>331</v>
      </c>
      <c r="B536" s="480"/>
      <c r="C536" s="372" t="s">
        <v>537</v>
      </c>
      <c r="D536" s="480" t="s">
        <v>11</v>
      </c>
      <c r="E536" s="375">
        <v>0.4</v>
      </c>
      <c r="F536" s="191"/>
      <c r="G536" s="313" t="str">
        <f t="shared" si="49"/>
        <v/>
      </c>
    </row>
    <row r="537" spans="1:7" x14ac:dyDescent="0.2">
      <c r="A537" s="381"/>
      <c r="B537" s="382"/>
      <c r="C537" s="383"/>
      <c r="D537" s="382"/>
      <c r="E537" s="382"/>
      <c r="F537" s="384" t="s">
        <v>538</v>
      </c>
      <c r="G537" s="462">
        <f>SUM(G502:G536)</f>
        <v>0</v>
      </c>
    </row>
    <row r="538" spans="1:7" ht="15.75" x14ac:dyDescent="0.2">
      <c r="A538" s="385"/>
      <c r="B538" s="385"/>
      <c r="C538" s="385"/>
      <c r="D538" s="386" t="s">
        <v>539</v>
      </c>
      <c r="E538" s="385"/>
      <c r="F538" s="385"/>
      <c r="G538" s="385"/>
    </row>
    <row r="539" spans="1:7" x14ac:dyDescent="0.2">
      <c r="A539" s="530" t="s">
        <v>176</v>
      </c>
      <c r="B539" s="526" t="s">
        <v>253</v>
      </c>
      <c r="C539" s="527" t="s">
        <v>254</v>
      </c>
      <c r="D539" s="528" t="s">
        <v>3</v>
      </c>
      <c r="E539" s="528"/>
      <c r="F539" s="521" t="s">
        <v>485</v>
      </c>
      <c r="G539" s="521" t="s">
        <v>407</v>
      </c>
    </row>
    <row r="540" spans="1:7" ht="21.75" customHeight="1" x14ac:dyDescent="0.2">
      <c r="A540" s="530"/>
      <c r="B540" s="526"/>
      <c r="C540" s="527"/>
      <c r="D540" s="478" t="s">
        <v>5</v>
      </c>
      <c r="E540" s="480" t="s">
        <v>150</v>
      </c>
      <c r="F540" s="529"/>
      <c r="G540" s="521"/>
    </row>
    <row r="541" spans="1:7" x14ac:dyDescent="0.2">
      <c r="A541" s="387">
        <v>1</v>
      </c>
      <c r="B541" s="106">
        <v>2</v>
      </c>
      <c r="C541" s="365">
        <v>3</v>
      </c>
      <c r="D541" s="106">
        <v>4</v>
      </c>
      <c r="E541" s="106">
        <v>5</v>
      </c>
      <c r="F541" s="106">
        <v>6</v>
      </c>
      <c r="G541" s="106">
        <v>7</v>
      </c>
    </row>
    <row r="542" spans="1:7" ht="25.5" x14ac:dyDescent="0.2">
      <c r="A542" s="388"/>
      <c r="B542" s="389" t="s">
        <v>540</v>
      </c>
      <c r="C542" s="390" t="s">
        <v>541</v>
      </c>
      <c r="D542" s="391"/>
      <c r="E542" s="392"/>
      <c r="F542" s="393"/>
      <c r="G542" s="394"/>
    </row>
    <row r="543" spans="1:7" x14ac:dyDescent="0.2">
      <c r="A543" s="388">
        <f>MAX(A$2:A542)+1</f>
        <v>332</v>
      </c>
      <c r="B543" s="389"/>
      <c r="C543" s="374" t="s">
        <v>542</v>
      </c>
      <c r="D543" s="395" t="s">
        <v>11</v>
      </c>
      <c r="E543" s="396">
        <v>0.03</v>
      </c>
      <c r="F543" s="191"/>
      <c r="G543" s="313" t="str">
        <f t="shared" ref="G543:G606" si="50">IF(F543&lt;&gt;"",ROUND(F543*E543,2),"")</f>
        <v/>
      </c>
    </row>
    <row r="544" spans="1:7" x14ac:dyDescent="0.2">
      <c r="A544" s="388"/>
      <c r="B544" s="389"/>
      <c r="C544" s="390" t="s">
        <v>543</v>
      </c>
      <c r="D544" s="391"/>
      <c r="E544" s="392"/>
      <c r="F544" s="393"/>
      <c r="G544" s="313" t="str">
        <f t="shared" si="50"/>
        <v/>
      </c>
    </row>
    <row r="545" spans="1:7" ht="38.25" x14ac:dyDescent="0.2">
      <c r="A545" s="388">
        <f>MAX(A$2:A544)+1</f>
        <v>333</v>
      </c>
      <c r="B545" s="389" t="s">
        <v>544</v>
      </c>
      <c r="C545" s="374" t="s">
        <v>545</v>
      </c>
      <c r="D545" s="395" t="s">
        <v>154</v>
      </c>
      <c r="E545" s="396">
        <v>160</v>
      </c>
      <c r="F545" s="191"/>
      <c r="G545" s="313" t="str">
        <f t="shared" si="50"/>
        <v/>
      </c>
    </row>
    <row r="546" spans="1:7" x14ac:dyDescent="0.2">
      <c r="A546" s="388">
        <f>MAX(A$2:A545)+1</f>
        <v>334</v>
      </c>
      <c r="B546" s="389" t="s">
        <v>546</v>
      </c>
      <c r="C546" s="374" t="s">
        <v>547</v>
      </c>
      <c r="D546" s="395" t="s">
        <v>28</v>
      </c>
      <c r="E546" s="397">
        <v>2</v>
      </c>
      <c r="F546" s="191"/>
      <c r="G546" s="313" t="str">
        <f t="shared" si="50"/>
        <v/>
      </c>
    </row>
    <row r="547" spans="1:7" x14ac:dyDescent="0.2">
      <c r="A547" s="388">
        <f>MAX(A$2:A546)+1</f>
        <v>335</v>
      </c>
      <c r="B547" s="389" t="s">
        <v>544</v>
      </c>
      <c r="C547" s="374" t="s">
        <v>548</v>
      </c>
      <c r="D547" s="395" t="s">
        <v>22</v>
      </c>
      <c r="E547" s="396">
        <v>10.050000000000001</v>
      </c>
      <c r="F547" s="191"/>
      <c r="G547" s="313" t="str">
        <f t="shared" si="50"/>
        <v/>
      </c>
    </row>
    <row r="548" spans="1:7" ht="25.5" x14ac:dyDescent="0.2">
      <c r="A548" s="388">
        <f>MAX(A$2:A547)+1</f>
        <v>336</v>
      </c>
      <c r="B548" s="389" t="s">
        <v>544</v>
      </c>
      <c r="C548" s="374" t="s">
        <v>549</v>
      </c>
      <c r="D548" s="395" t="s">
        <v>22</v>
      </c>
      <c r="E548" s="396">
        <v>10.050000000000001</v>
      </c>
      <c r="F548" s="191"/>
      <c r="G548" s="313" t="str">
        <f t="shared" si="50"/>
        <v/>
      </c>
    </row>
    <row r="549" spans="1:7" x14ac:dyDescent="0.2">
      <c r="A549" s="388"/>
      <c r="B549" s="389" t="s">
        <v>550</v>
      </c>
      <c r="C549" s="390" t="s">
        <v>551</v>
      </c>
      <c r="D549" s="391"/>
      <c r="E549" s="392"/>
      <c r="F549" s="393"/>
      <c r="G549" s="313" t="str">
        <f t="shared" si="50"/>
        <v/>
      </c>
    </row>
    <row r="550" spans="1:7" ht="38.25" x14ac:dyDescent="0.2">
      <c r="A550" s="388">
        <f>MAX(A$2:A549)+1</f>
        <v>337</v>
      </c>
      <c r="B550" s="389"/>
      <c r="C550" s="374" t="s">
        <v>552</v>
      </c>
      <c r="D550" s="395" t="s">
        <v>22</v>
      </c>
      <c r="E550" s="396">
        <v>1232.6600000000001</v>
      </c>
      <c r="F550" s="191"/>
      <c r="G550" s="313" t="str">
        <f t="shared" si="50"/>
        <v/>
      </c>
    </row>
    <row r="551" spans="1:7" x14ac:dyDescent="0.2">
      <c r="A551" s="388"/>
      <c r="B551" s="389" t="s">
        <v>553</v>
      </c>
      <c r="C551" s="398" t="s">
        <v>554</v>
      </c>
      <c r="D551" s="391"/>
      <c r="E551" s="392"/>
      <c r="F551" s="393"/>
      <c r="G551" s="313" t="str">
        <f t="shared" si="50"/>
        <v/>
      </c>
    </row>
    <row r="552" spans="1:7" x14ac:dyDescent="0.2">
      <c r="A552" s="388">
        <f>MAX(A$2:A551)+1</f>
        <v>338</v>
      </c>
      <c r="B552" s="389"/>
      <c r="C552" s="374" t="s">
        <v>555</v>
      </c>
      <c r="D552" s="395" t="s">
        <v>22</v>
      </c>
      <c r="E552" s="396">
        <v>1096.94</v>
      </c>
      <c r="F552" s="191"/>
      <c r="G552" s="313" t="str">
        <f t="shared" si="50"/>
        <v/>
      </c>
    </row>
    <row r="553" spans="1:7" ht="25.5" x14ac:dyDescent="0.2">
      <c r="A553" s="388">
        <f>MAX(A$2:A552)+1</f>
        <v>339</v>
      </c>
      <c r="B553" s="389"/>
      <c r="C553" s="374" t="s">
        <v>556</v>
      </c>
      <c r="D553" s="395" t="s">
        <v>22</v>
      </c>
      <c r="E553" s="396">
        <v>488.06</v>
      </c>
      <c r="F553" s="191"/>
      <c r="G553" s="313" t="str">
        <f t="shared" si="50"/>
        <v/>
      </c>
    </row>
    <row r="554" spans="1:7" x14ac:dyDescent="0.2">
      <c r="A554" s="388"/>
      <c r="B554" s="389" t="s">
        <v>557</v>
      </c>
      <c r="C554" s="398" t="s">
        <v>173</v>
      </c>
      <c r="D554" s="391"/>
      <c r="E554" s="392"/>
      <c r="F554" s="393"/>
      <c r="G554" s="313" t="str">
        <f t="shared" si="50"/>
        <v/>
      </c>
    </row>
    <row r="555" spans="1:7" x14ac:dyDescent="0.2">
      <c r="A555" s="388">
        <f>MAX(A$2:A554)+1</f>
        <v>340</v>
      </c>
      <c r="B555" s="389" t="s">
        <v>558</v>
      </c>
      <c r="C555" s="374" t="s">
        <v>559</v>
      </c>
      <c r="D555" s="395" t="s">
        <v>560</v>
      </c>
      <c r="E555" s="399">
        <v>33.78</v>
      </c>
      <c r="F555" s="191"/>
      <c r="G555" s="313" t="str">
        <f t="shared" si="50"/>
        <v/>
      </c>
    </row>
    <row r="556" spans="1:7" x14ac:dyDescent="0.2">
      <c r="A556" s="388">
        <f>MAX(A$2:A555)+1</f>
        <v>341</v>
      </c>
      <c r="B556" s="389" t="s">
        <v>561</v>
      </c>
      <c r="C556" s="374" t="s">
        <v>562</v>
      </c>
      <c r="D556" s="395" t="s">
        <v>28</v>
      </c>
      <c r="E556" s="397">
        <v>82</v>
      </c>
      <c r="F556" s="191"/>
      <c r="G556" s="313" t="str">
        <f t="shared" si="50"/>
        <v/>
      </c>
    </row>
    <row r="557" spans="1:7" x14ac:dyDescent="0.2">
      <c r="A557" s="388"/>
      <c r="B557" s="389" t="s">
        <v>563</v>
      </c>
      <c r="C557" s="398" t="s">
        <v>564</v>
      </c>
      <c r="D557" s="391"/>
      <c r="E557" s="392"/>
      <c r="F557" s="393"/>
      <c r="G557" s="313" t="str">
        <f t="shared" si="50"/>
        <v/>
      </c>
    </row>
    <row r="558" spans="1:7" x14ac:dyDescent="0.2">
      <c r="A558" s="388">
        <f>MAX(A$2:A557)+1</f>
        <v>342</v>
      </c>
      <c r="B558" s="389"/>
      <c r="C558" s="374" t="s">
        <v>565</v>
      </c>
      <c r="D558" s="395" t="s">
        <v>22</v>
      </c>
      <c r="E558" s="396">
        <v>18.32</v>
      </c>
      <c r="F558" s="191"/>
      <c r="G558" s="313" t="str">
        <f t="shared" si="50"/>
        <v/>
      </c>
    </row>
    <row r="559" spans="1:7" ht="25.5" x14ac:dyDescent="0.2">
      <c r="A559" s="388">
        <f>MAX(A$2:A558)+1</f>
        <v>343</v>
      </c>
      <c r="B559" s="389"/>
      <c r="C559" s="374" t="s">
        <v>566</v>
      </c>
      <c r="D559" s="395" t="s">
        <v>32</v>
      </c>
      <c r="E559" s="396">
        <v>64</v>
      </c>
      <c r="F559" s="191"/>
      <c r="G559" s="313" t="str">
        <f t="shared" si="50"/>
        <v/>
      </c>
    </row>
    <row r="560" spans="1:7" x14ac:dyDescent="0.2">
      <c r="A560" s="388"/>
      <c r="B560" s="389" t="s">
        <v>567</v>
      </c>
      <c r="C560" s="398" t="s">
        <v>568</v>
      </c>
      <c r="D560" s="391"/>
      <c r="E560" s="392"/>
      <c r="F560" s="393"/>
      <c r="G560" s="313" t="str">
        <f t="shared" si="50"/>
        <v/>
      </c>
    </row>
    <row r="561" spans="1:7" ht="25.5" x14ac:dyDescent="0.2">
      <c r="A561" s="388">
        <f>MAX(A$2:A560)+1</f>
        <v>344</v>
      </c>
      <c r="B561" s="389"/>
      <c r="C561" s="374" t="s">
        <v>569</v>
      </c>
      <c r="D561" s="395" t="s">
        <v>22</v>
      </c>
      <c r="E561" s="396">
        <v>43.300000000000004</v>
      </c>
      <c r="F561" s="191"/>
      <c r="G561" s="313" t="str">
        <f t="shared" si="50"/>
        <v/>
      </c>
    </row>
    <row r="562" spans="1:7" ht="25.5" x14ac:dyDescent="0.2">
      <c r="A562" s="388">
        <f>MAX(A$2:A561)+1</f>
        <v>345</v>
      </c>
      <c r="B562" s="389"/>
      <c r="C562" s="374" t="s">
        <v>570</v>
      </c>
      <c r="D562" s="395" t="s">
        <v>22</v>
      </c>
      <c r="E562" s="396">
        <v>20.900000000000002</v>
      </c>
      <c r="F562" s="191"/>
      <c r="G562" s="313" t="str">
        <f t="shared" si="50"/>
        <v/>
      </c>
    </row>
    <row r="563" spans="1:7" x14ac:dyDescent="0.2">
      <c r="A563" s="388"/>
      <c r="B563" s="389" t="s">
        <v>571</v>
      </c>
      <c r="C563" s="398" t="s">
        <v>572</v>
      </c>
      <c r="D563" s="391"/>
      <c r="E563" s="392"/>
      <c r="F563" s="393"/>
      <c r="G563" s="313" t="str">
        <f t="shared" si="50"/>
        <v/>
      </c>
    </row>
    <row r="564" spans="1:7" x14ac:dyDescent="0.2">
      <c r="A564" s="388">
        <f>MAX(A$2:A563)+1</f>
        <v>346</v>
      </c>
      <c r="B564" s="389"/>
      <c r="C564" s="374" t="s">
        <v>573</v>
      </c>
      <c r="D564" s="395" t="s">
        <v>32</v>
      </c>
      <c r="E564" s="396">
        <v>28.69</v>
      </c>
      <c r="F564" s="191"/>
      <c r="G564" s="313" t="str">
        <f t="shared" si="50"/>
        <v/>
      </c>
    </row>
    <row r="565" spans="1:7" ht="25.5" x14ac:dyDescent="0.2">
      <c r="A565" s="388">
        <f>MAX(A$2:A564)+1</f>
        <v>347</v>
      </c>
      <c r="B565" s="389"/>
      <c r="C565" s="374" t="s">
        <v>574</v>
      </c>
      <c r="D565" s="395" t="s">
        <v>22</v>
      </c>
      <c r="E565" s="396">
        <v>48.34</v>
      </c>
      <c r="F565" s="191"/>
      <c r="G565" s="313" t="str">
        <f t="shared" si="50"/>
        <v/>
      </c>
    </row>
    <row r="566" spans="1:7" x14ac:dyDescent="0.2">
      <c r="A566" s="388"/>
      <c r="B566" s="389" t="s">
        <v>571</v>
      </c>
      <c r="C566" s="398" t="s">
        <v>575</v>
      </c>
      <c r="D566" s="391"/>
      <c r="E566" s="392"/>
      <c r="F566" s="393"/>
      <c r="G566" s="313" t="str">
        <f t="shared" si="50"/>
        <v/>
      </c>
    </row>
    <row r="567" spans="1:7" x14ac:dyDescent="0.2">
      <c r="A567" s="388">
        <f>MAX(A$2:A566)+1</f>
        <v>348</v>
      </c>
      <c r="B567" s="389"/>
      <c r="C567" s="374" t="s">
        <v>576</v>
      </c>
      <c r="D567" s="395" t="s">
        <v>22</v>
      </c>
      <c r="E567" s="396">
        <v>11.98</v>
      </c>
      <c r="F567" s="191"/>
      <c r="G567" s="313" t="str">
        <f t="shared" si="50"/>
        <v/>
      </c>
    </row>
    <row r="568" spans="1:7" x14ac:dyDescent="0.2">
      <c r="A568" s="388"/>
      <c r="B568" s="389" t="s">
        <v>577</v>
      </c>
      <c r="C568" s="398" t="s">
        <v>578</v>
      </c>
      <c r="D568" s="391"/>
      <c r="E568" s="392"/>
      <c r="F568" s="393"/>
      <c r="G568" s="313" t="str">
        <f t="shared" si="50"/>
        <v/>
      </c>
    </row>
    <row r="569" spans="1:7" ht="25.5" x14ac:dyDescent="0.2">
      <c r="A569" s="388">
        <f>MAX(A$2:A568)+1</f>
        <v>349</v>
      </c>
      <c r="B569" s="389"/>
      <c r="C569" s="374" t="s">
        <v>579</v>
      </c>
      <c r="D569" s="395" t="s">
        <v>22</v>
      </c>
      <c r="E569" s="396">
        <v>20.200000000000003</v>
      </c>
      <c r="F569" s="191"/>
      <c r="G569" s="313" t="str">
        <f t="shared" si="50"/>
        <v/>
      </c>
    </row>
    <row r="570" spans="1:7" ht="25.5" x14ac:dyDescent="0.2">
      <c r="A570" s="388">
        <f>MAX(A$2:A569)+1</f>
        <v>350</v>
      </c>
      <c r="B570" s="389"/>
      <c r="C570" s="374" t="s">
        <v>580</v>
      </c>
      <c r="D570" s="395" t="s">
        <v>154</v>
      </c>
      <c r="E570" s="396">
        <v>6</v>
      </c>
      <c r="F570" s="191"/>
      <c r="G570" s="313" t="str">
        <f t="shared" si="50"/>
        <v/>
      </c>
    </row>
    <row r="571" spans="1:7" ht="25.5" x14ac:dyDescent="0.2">
      <c r="A571" s="388">
        <f>MAX(A$2:A570)+1</f>
        <v>351</v>
      </c>
      <c r="B571" s="389"/>
      <c r="C571" s="374" t="s">
        <v>581</v>
      </c>
      <c r="D571" s="395" t="s">
        <v>154</v>
      </c>
      <c r="E571" s="396">
        <v>6</v>
      </c>
      <c r="F571" s="191"/>
      <c r="G571" s="313" t="str">
        <f t="shared" si="50"/>
        <v/>
      </c>
    </row>
    <row r="572" spans="1:7" x14ac:dyDescent="0.2">
      <c r="A572" s="388"/>
      <c r="B572" s="389" t="s">
        <v>582</v>
      </c>
      <c r="C572" s="398" t="s">
        <v>583</v>
      </c>
      <c r="D572" s="391"/>
      <c r="E572" s="392"/>
      <c r="F572" s="393"/>
      <c r="G572" s="313" t="str">
        <f t="shared" si="50"/>
        <v/>
      </c>
    </row>
    <row r="573" spans="1:7" ht="25.5" x14ac:dyDescent="0.2">
      <c r="A573" s="388">
        <f>MAX(A$2:A572)+1</f>
        <v>352</v>
      </c>
      <c r="B573" s="389"/>
      <c r="C573" s="374" t="s">
        <v>584</v>
      </c>
      <c r="D573" s="395" t="s">
        <v>154</v>
      </c>
      <c r="E573" s="396">
        <v>9.6999999999999993</v>
      </c>
      <c r="F573" s="191"/>
      <c r="G573" s="313" t="str">
        <f t="shared" si="50"/>
        <v/>
      </c>
    </row>
    <row r="574" spans="1:7" x14ac:dyDescent="0.2">
      <c r="A574" s="388"/>
      <c r="B574" s="389" t="s">
        <v>553</v>
      </c>
      <c r="C574" s="398" t="s">
        <v>585</v>
      </c>
      <c r="D574" s="391"/>
      <c r="E574" s="392"/>
      <c r="F574" s="393"/>
      <c r="G574" s="313" t="str">
        <f t="shared" si="50"/>
        <v/>
      </c>
    </row>
    <row r="575" spans="1:7" ht="25.5" x14ac:dyDescent="0.2">
      <c r="A575" s="388">
        <f>MAX(A$2:A574)+1</f>
        <v>353</v>
      </c>
      <c r="B575" s="389"/>
      <c r="C575" s="374" t="s">
        <v>586</v>
      </c>
      <c r="D575" s="395" t="s">
        <v>154</v>
      </c>
      <c r="E575" s="396">
        <v>50</v>
      </c>
      <c r="F575" s="191"/>
      <c r="G575" s="313" t="str">
        <f t="shared" si="50"/>
        <v/>
      </c>
    </row>
    <row r="576" spans="1:7" x14ac:dyDescent="0.2">
      <c r="A576" s="388"/>
      <c r="B576" s="389" t="s">
        <v>587</v>
      </c>
      <c r="C576" s="398" t="s">
        <v>588</v>
      </c>
      <c r="D576" s="391"/>
      <c r="E576" s="392"/>
      <c r="F576" s="393"/>
      <c r="G576" s="313" t="str">
        <f t="shared" si="50"/>
        <v/>
      </c>
    </row>
    <row r="577" spans="1:7" ht="25.5" x14ac:dyDescent="0.2">
      <c r="A577" s="388">
        <f>MAX(A$2:A576)+1</f>
        <v>354</v>
      </c>
      <c r="B577" s="389"/>
      <c r="C577" s="374" t="s">
        <v>589</v>
      </c>
      <c r="D577" s="395" t="s">
        <v>32</v>
      </c>
      <c r="E577" s="396">
        <v>623.54000000000008</v>
      </c>
      <c r="F577" s="191"/>
      <c r="G577" s="313" t="str">
        <f t="shared" si="50"/>
        <v/>
      </c>
    </row>
    <row r="578" spans="1:7" x14ac:dyDescent="0.2">
      <c r="A578" s="388"/>
      <c r="B578" s="389" t="s">
        <v>590</v>
      </c>
      <c r="C578" s="398" t="s">
        <v>591</v>
      </c>
      <c r="D578" s="391"/>
      <c r="E578" s="392"/>
      <c r="F578" s="393"/>
      <c r="G578" s="313" t="str">
        <f t="shared" si="50"/>
        <v/>
      </c>
    </row>
    <row r="579" spans="1:7" x14ac:dyDescent="0.2">
      <c r="A579" s="388">
        <f>MAX(A$2:A578)+1</f>
        <v>355</v>
      </c>
      <c r="B579" s="389"/>
      <c r="C579" s="374" t="s">
        <v>592</v>
      </c>
      <c r="D579" s="395" t="s">
        <v>32</v>
      </c>
      <c r="E579" s="396">
        <v>166.24</v>
      </c>
      <c r="F579" s="191"/>
      <c r="G579" s="313" t="str">
        <f t="shared" si="50"/>
        <v/>
      </c>
    </row>
    <row r="580" spans="1:7" x14ac:dyDescent="0.2">
      <c r="A580" s="388"/>
      <c r="B580" s="389" t="s">
        <v>593</v>
      </c>
      <c r="C580" s="398" t="s">
        <v>594</v>
      </c>
      <c r="D580" s="391"/>
      <c r="E580" s="392"/>
      <c r="F580" s="393"/>
      <c r="G580" s="313" t="str">
        <f t="shared" si="50"/>
        <v/>
      </c>
    </row>
    <row r="581" spans="1:7" x14ac:dyDescent="0.2">
      <c r="A581" s="388">
        <f>MAX(A$2:A580)+1</f>
        <v>356</v>
      </c>
      <c r="B581" s="389"/>
      <c r="C581" s="374" t="s">
        <v>595</v>
      </c>
      <c r="D581" s="395" t="s">
        <v>154</v>
      </c>
      <c r="E581" s="396">
        <v>12.88</v>
      </c>
      <c r="F581" s="191"/>
      <c r="G581" s="313" t="str">
        <f t="shared" si="50"/>
        <v/>
      </c>
    </row>
    <row r="582" spans="1:7" x14ac:dyDescent="0.2">
      <c r="A582" s="388"/>
      <c r="B582" s="389" t="s">
        <v>596</v>
      </c>
      <c r="C582" s="398" t="s">
        <v>597</v>
      </c>
      <c r="D582" s="391"/>
      <c r="E582" s="392"/>
      <c r="F582" s="393"/>
      <c r="G582" s="313" t="str">
        <f t="shared" si="50"/>
        <v/>
      </c>
    </row>
    <row r="583" spans="1:7" x14ac:dyDescent="0.2">
      <c r="A583" s="388">
        <f>MAX(A$2:A582)+1</f>
        <v>357</v>
      </c>
      <c r="B583" s="389"/>
      <c r="C583" s="374" t="s">
        <v>598</v>
      </c>
      <c r="D583" s="395" t="s">
        <v>154</v>
      </c>
      <c r="E583" s="396">
        <v>21.200000000000003</v>
      </c>
      <c r="F583" s="191"/>
      <c r="G583" s="313" t="str">
        <f t="shared" si="50"/>
        <v/>
      </c>
    </row>
    <row r="584" spans="1:7" ht="25.5" x14ac:dyDescent="0.2">
      <c r="A584" s="388">
        <f>MAX(A$2:A583)+1</f>
        <v>358</v>
      </c>
      <c r="B584" s="389"/>
      <c r="C584" s="374" t="s">
        <v>599</v>
      </c>
      <c r="D584" s="395" t="s">
        <v>154</v>
      </c>
      <c r="E584" s="396">
        <v>21.200000000000003</v>
      </c>
      <c r="F584" s="191"/>
      <c r="G584" s="313" t="str">
        <f t="shared" si="50"/>
        <v/>
      </c>
    </row>
    <row r="585" spans="1:7" x14ac:dyDescent="0.2">
      <c r="A585" s="388"/>
      <c r="B585" s="389" t="s">
        <v>600</v>
      </c>
      <c r="C585" s="398" t="s">
        <v>601</v>
      </c>
      <c r="D585" s="391"/>
      <c r="E585" s="392"/>
      <c r="F585" s="393"/>
      <c r="G585" s="313" t="str">
        <f t="shared" si="50"/>
        <v/>
      </c>
    </row>
    <row r="586" spans="1:7" x14ac:dyDescent="0.2">
      <c r="A586" s="388">
        <f>MAX(A$2:A585)+1</f>
        <v>359</v>
      </c>
      <c r="B586" s="389"/>
      <c r="C586" s="374" t="s">
        <v>602</v>
      </c>
      <c r="D586" s="395" t="s">
        <v>560</v>
      </c>
      <c r="E586" s="399">
        <v>1.9140000000000001</v>
      </c>
      <c r="F586" s="191"/>
      <c r="G586" s="313" t="str">
        <f t="shared" si="50"/>
        <v/>
      </c>
    </row>
    <row r="587" spans="1:7" x14ac:dyDescent="0.2">
      <c r="A587" s="388"/>
      <c r="B587" s="389" t="s">
        <v>603</v>
      </c>
      <c r="C587" s="398" t="s">
        <v>604</v>
      </c>
      <c r="D587" s="391"/>
      <c r="E587" s="392"/>
      <c r="F587" s="393"/>
      <c r="G587" s="313" t="str">
        <f t="shared" si="50"/>
        <v/>
      </c>
    </row>
    <row r="588" spans="1:7" x14ac:dyDescent="0.2">
      <c r="A588" s="388">
        <f>MAX(A$2:A587)+1</f>
        <v>360</v>
      </c>
      <c r="B588" s="389"/>
      <c r="C588" s="374" t="s">
        <v>605</v>
      </c>
      <c r="D588" s="395" t="s">
        <v>154</v>
      </c>
      <c r="E588" s="396">
        <v>21.200000000000003</v>
      </c>
      <c r="F588" s="191"/>
      <c r="G588" s="313" t="str">
        <f t="shared" si="50"/>
        <v/>
      </c>
    </row>
    <row r="589" spans="1:7" x14ac:dyDescent="0.2">
      <c r="A589" s="388"/>
      <c r="B589" s="389" t="s">
        <v>606</v>
      </c>
      <c r="C589" s="398" t="s">
        <v>607</v>
      </c>
      <c r="D589" s="391"/>
      <c r="E589" s="392"/>
      <c r="F589" s="393"/>
      <c r="G589" s="313" t="str">
        <f t="shared" si="50"/>
        <v/>
      </c>
    </row>
    <row r="590" spans="1:7" x14ac:dyDescent="0.2">
      <c r="A590" s="388">
        <f>MAX(A$2:A589)+1</f>
        <v>361</v>
      </c>
      <c r="B590" s="389"/>
      <c r="C590" s="374" t="s">
        <v>608</v>
      </c>
      <c r="D590" s="395" t="s">
        <v>154</v>
      </c>
      <c r="E590" s="396">
        <v>60</v>
      </c>
      <c r="F590" s="191"/>
      <c r="G590" s="313" t="str">
        <f t="shared" si="50"/>
        <v/>
      </c>
    </row>
    <row r="591" spans="1:7" x14ac:dyDescent="0.2">
      <c r="A591" s="388"/>
      <c r="B591" s="389" t="s">
        <v>609</v>
      </c>
      <c r="C591" s="398" t="s">
        <v>610</v>
      </c>
      <c r="D591" s="391"/>
      <c r="E591" s="392"/>
      <c r="F591" s="393"/>
      <c r="G591" s="313" t="str">
        <f t="shared" si="50"/>
        <v/>
      </c>
    </row>
    <row r="592" spans="1:7" x14ac:dyDescent="0.2">
      <c r="A592" s="388">
        <f>MAX(A$2:A591)+1</f>
        <v>362</v>
      </c>
      <c r="B592" s="389"/>
      <c r="C592" s="374" t="s">
        <v>611</v>
      </c>
      <c r="D592" s="395" t="s">
        <v>32</v>
      </c>
      <c r="E592" s="396">
        <v>46.5</v>
      </c>
      <c r="F592" s="191"/>
      <c r="G592" s="313" t="str">
        <f t="shared" si="50"/>
        <v/>
      </c>
    </row>
    <row r="593" spans="1:7" x14ac:dyDescent="0.2">
      <c r="A593" s="388"/>
      <c r="B593" s="400" t="s">
        <v>612</v>
      </c>
      <c r="C593" s="398" t="s">
        <v>613</v>
      </c>
      <c r="D593" s="391"/>
      <c r="E593" s="392"/>
      <c r="F593" s="393"/>
      <c r="G593" s="313" t="str">
        <f t="shared" si="50"/>
        <v/>
      </c>
    </row>
    <row r="594" spans="1:7" x14ac:dyDescent="0.2">
      <c r="A594" s="388">
        <f>MAX(A$2:A593)+1</f>
        <v>363</v>
      </c>
      <c r="B594" s="400"/>
      <c r="C594" s="374" t="s">
        <v>614</v>
      </c>
      <c r="D594" s="395" t="s">
        <v>32</v>
      </c>
      <c r="E594" s="396">
        <v>83.26</v>
      </c>
      <c r="F594" s="191"/>
      <c r="G594" s="313" t="str">
        <f t="shared" si="50"/>
        <v/>
      </c>
    </row>
    <row r="595" spans="1:7" x14ac:dyDescent="0.2">
      <c r="A595" s="388"/>
      <c r="B595" s="389" t="s">
        <v>615</v>
      </c>
      <c r="C595" s="398" t="s">
        <v>616</v>
      </c>
      <c r="D595" s="391"/>
      <c r="E595" s="392"/>
      <c r="F595" s="393"/>
      <c r="G595" s="313" t="str">
        <f t="shared" si="50"/>
        <v/>
      </c>
    </row>
    <row r="596" spans="1:7" ht="25.5" x14ac:dyDescent="0.2">
      <c r="A596" s="388">
        <f>MAX(A$2:A595)+1</f>
        <v>364</v>
      </c>
      <c r="B596" s="389"/>
      <c r="C596" s="374" t="s">
        <v>617</v>
      </c>
      <c r="D596" s="395" t="s">
        <v>32</v>
      </c>
      <c r="E596" s="396">
        <v>53.7</v>
      </c>
      <c r="F596" s="191"/>
      <c r="G596" s="313" t="str">
        <f t="shared" si="50"/>
        <v/>
      </c>
    </row>
    <row r="597" spans="1:7" x14ac:dyDescent="0.2">
      <c r="A597" s="388"/>
      <c r="B597" s="389" t="s">
        <v>618</v>
      </c>
      <c r="C597" s="398" t="s">
        <v>619</v>
      </c>
      <c r="D597" s="391"/>
      <c r="E597" s="392"/>
      <c r="F597" s="393"/>
      <c r="G597" s="313" t="str">
        <f t="shared" si="50"/>
        <v/>
      </c>
    </row>
    <row r="598" spans="1:7" x14ac:dyDescent="0.2">
      <c r="A598" s="388">
        <f>MAX(A$2:A597)+1</f>
        <v>365</v>
      </c>
      <c r="B598" s="389"/>
      <c r="C598" s="374" t="s">
        <v>620</v>
      </c>
      <c r="D598" s="395" t="s">
        <v>154</v>
      </c>
      <c r="E598" s="396">
        <v>16</v>
      </c>
      <c r="F598" s="191"/>
      <c r="G598" s="313" t="str">
        <f t="shared" si="50"/>
        <v/>
      </c>
    </row>
    <row r="599" spans="1:7" x14ac:dyDescent="0.2">
      <c r="A599" s="388">
        <f>MAX(A$2:A598)+1</f>
        <v>366</v>
      </c>
      <c r="B599" s="389"/>
      <c r="C599" s="374" t="s">
        <v>621</v>
      </c>
      <c r="D599" s="395" t="s">
        <v>154</v>
      </c>
      <c r="E599" s="396">
        <v>32</v>
      </c>
      <c r="F599" s="191"/>
      <c r="G599" s="313" t="str">
        <f t="shared" si="50"/>
        <v/>
      </c>
    </row>
    <row r="600" spans="1:7" ht="38.25" x14ac:dyDescent="0.2">
      <c r="A600" s="388">
        <f>MAX(A$2:A599)+1</f>
        <v>367</v>
      </c>
      <c r="B600" s="389"/>
      <c r="C600" s="374" t="s">
        <v>622</v>
      </c>
      <c r="D600" s="395" t="s">
        <v>154</v>
      </c>
      <c r="E600" s="396">
        <v>16.3</v>
      </c>
      <c r="F600" s="191"/>
      <c r="G600" s="313" t="str">
        <f t="shared" si="50"/>
        <v/>
      </c>
    </row>
    <row r="601" spans="1:7" x14ac:dyDescent="0.2">
      <c r="A601" s="388"/>
      <c r="B601" s="389" t="s">
        <v>623</v>
      </c>
      <c r="C601" s="398" t="s">
        <v>624</v>
      </c>
      <c r="D601" s="391"/>
      <c r="E601" s="392"/>
      <c r="F601" s="393"/>
      <c r="G601" s="313" t="str">
        <f t="shared" si="50"/>
        <v/>
      </c>
    </row>
    <row r="602" spans="1:7" x14ac:dyDescent="0.2">
      <c r="A602" s="388">
        <f>MAX(A$2:A601)+1</f>
        <v>368</v>
      </c>
      <c r="B602" s="389"/>
      <c r="C602" s="374" t="s">
        <v>625</v>
      </c>
      <c r="D602" s="395" t="s">
        <v>28</v>
      </c>
      <c r="E602" s="397">
        <v>10</v>
      </c>
      <c r="F602" s="191"/>
      <c r="G602" s="313" t="str">
        <f t="shared" si="50"/>
        <v/>
      </c>
    </row>
    <row r="603" spans="1:7" x14ac:dyDescent="0.2">
      <c r="A603" s="388"/>
      <c r="B603" s="389" t="s">
        <v>626</v>
      </c>
      <c r="C603" s="398" t="s">
        <v>627</v>
      </c>
      <c r="D603" s="391"/>
      <c r="E603" s="392"/>
      <c r="F603" s="393"/>
      <c r="G603" s="313" t="str">
        <f t="shared" si="50"/>
        <v/>
      </c>
    </row>
    <row r="604" spans="1:7" ht="25.5" x14ac:dyDescent="0.2">
      <c r="A604" s="388">
        <f>MAX(A$2:A603)+1</f>
        <v>369</v>
      </c>
      <c r="B604" s="389"/>
      <c r="C604" s="374" t="s">
        <v>628</v>
      </c>
      <c r="D604" s="395" t="s">
        <v>32</v>
      </c>
      <c r="E604" s="396">
        <v>63.6</v>
      </c>
      <c r="F604" s="191"/>
      <c r="G604" s="313" t="str">
        <f t="shared" si="50"/>
        <v/>
      </c>
    </row>
    <row r="605" spans="1:7" x14ac:dyDescent="0.2">
      <c r="A605" s="388"/>
      <c r="B605" s="389" t="s">
        <v>629</v>
      </c>
      <c r="C605" s="398" t="s">
        <v>630</v>
      </c>
      <c r="D605" s="391"/>
      <c r="E605" s="392"/>
      <c r="F605" s="393"/>
      <c r="G605" s="313" t="str">
        <f t="shared" si="50"/>
        <v/>
      </c>
    </row>
    <row r="606" spans="1:7" x14ac:dyDescent="0.2">
      <c r="A606" s="388">
        <f>MAX(A$2:A605)+1</f>
        <v>370</v>
      </c>
      <c r="B606" s="389"/>
      <c r="C606" s="374" t="s">
        <v>631</v>
      </c>
      <c r="D606" s="395" t="s">
        <v>32</v>
      </c>
      <c r="E606" s="396">
        <v>63.6</v>
      </c>
      <c r="F606" s="191"/>
      <c r="G606" s="313" t="str">
        <f t="shared" si="50"/>
        <v/>
      </c>
    </row>
    <row r="607" spans="1:7" ht="25.5" x14ac:dyDescent="0.2">
      <c r="A607" s="388">
        <f>MAX(A$2:A606)+1</f>
        <v>371</v>
      </c>
      <c r="B607" s="389"/>
      <c r="C607" s="374" t="s">
        <v>632</v>
      </c>
      <c r="D607" s="395" t="s">
        <v>154</v>
      </c>
      <c r="E607" s="396">
        <v>21.200000000000003</v>
      </c>
      <c r="F607" s="191"/>
      <c r="G607" s="313" t="str">
        <f t="shared" ref="G607:G614" si="51">IF(F607&lt;&gt;"",ROUND(F607*E607,2),"")</f>
        <v/>
      </c>
    </row>
    <row r="608" spans="1:7" x14ac:dyDescent="0.2">
      <c r="A608" s="388"/>
      <c r="B608" s="389" t="s">
        <v>633</v>
      </c>
      <c r="C608" s="398" t="s">
        <v>634</v>
      </c>
      <c r="D608" s="391"/>
      <c r="E608" s="392"/>
      <c r="F608" s="393"/>
      <c r="G608" s="313" t="str">
        <f t="shared" si="51"/>
        <v/>
      </c>
    </row>
    <row r="609" spans="1:7" x14ac:dyDescent="0.2">
      <c r="A609" s="388">
        <f>MAX(A$2:A608)+1</f>
        <v>372</v>
      </c>
      <c r="B609" s="389"/>
      <c r="C609" s="374" t="s">
        <v>635</v>
      </c>
      <c r="D609" s="395" t="s">
        <v>32</v>
      </c>
      <c r="E609" s="396">
        <v>63.6</v>
      </c>
      <c r="F609" s="191"/>
      <c r="G609" s="313" t="str">
        <f t="shared" si="51"/>
        <v/>
      </c>
    </row>
    <row r="610" spans="1:7" x14ac:dyDescent="0.2">
      <c r="A610" s="388"/>
      <c r="B610" s="389" t="s">
        <v>636</v>
      </c>
      <c r="C610" s="398" t="s">
        <v>637</v>
      </c>
      <c r="D610" s="391"/>
      <c r="E610" s="392"/>
      <c r="F610" s="393"/>
      <c r="G610" s="313" t="str">
        <f t="shared" si="51"/>
        <v/>
      </c>
    </row>
    <row r="611" spans="1:7" x14ac:dyDescent="0.2">
      <c r="A611" s="388">
        <f>MAX(A$2:A610)+1</f>
        <v>373</v>
      </c>
      <c r="B611" s="389"/>
      <c r="C611" s="374" t="s">
        <v>638</v>
      </c>
      <c r="D611" s="395" t="s">
        <v>154</v>
      </c>
      <c r="E611" s="396">
        <v>50</v>
      </c>
      <c r="F611" s="191"/>
      <c r="G611" s="313" t="str">
        <f t="shared" si="51"/>
        <v/>
      </c>
    </row>
    <row r="612" spans="1:7" x14ac:dyDescent="0.2">
      <c r="A612" s="388">
        <f>MAX(A$2:A611)+1</f>
        <v>374</v>
      </c>
      <c r="B612" s="389"/>
      <c r="C612" s="374" t="s">
        <v>639</v>
      </c>
      <c r="D612" s="395" t="s">
        <v>154</v>
      </c>
      <c r="E612" s="396">
        <v>21.200000000000003</v>
      </c>
      <c r="F612" s="191"/>
      <c r="G612" s="313" t="str">
        <f t="shared" si="51"/>
        <v/>
      </c>
    </row>
    <row r="613" spans="1:7" x14ac:dyDescent="0.2">
      <c r="A613" s="388">
        <f>MAX(A$2:A612)+1</f>
        <v>375</v>
      </c>
      <c r="B613" s="389"/>
      <c r="C613" s="374" t="s">
        <v>640</v>
      </c>
      <c r="D613" s="395" t="s">
        <v>154</v>
      </c>
      <c r="E613" s="396">
        <v>50</v>
      </c>
      <c r="F613" s="191"/>
      <c r="G613" s="313" t="str">
        <f t="shared" si="51"/>
        <v/>
      </c>
    </row>
    <row r="614" spans="1:7" ht="25.5" x14ac:dyDescent="0.2">
      <c r="A614" s="388">
        <f>MAX(A$2:A613)+1</f>
        <v>376</v>
      </c>
      <c r="B614" s="401"/>
      <c r="C614" s="402" t="s">
        <v>641</v>
      </c>
      <c r="D614" s="403" t="s">
        <v>32</v>
      </c>
      <c r="E614" s="404">
        <v>16</v>
      </c>
      <c r="F614" s="191"/>
      <c r="G614" s="313" t="str">
        <f t="shared" si="51"/>
        <v/>
      </c>
    </row>
    <row r="615" spans="1:7" x14ac:dyDescent="0.2">
      <c r="A615" s="405"/>
      <c r="B615" s="406"/>
      <c r="C615" s="407"/>
      <c r="D615" s="408"/>
      <c r="E615" s="408"/>
      <c r="F615" s="409" t="s">
        <v>642</v>
      </c>
      <c r="G615" s="462">
        <f>SUM(G543:G614)</f>
        <v>0</v>
      </c>
    </row>
    <row r="616" spans="1:7" s="308" customFormat="1" ht="15.75" x14ac:dyDescent="0.2">
      <c r="A616" s="420"/>
      <c r="B616" s="420"/>
      <c r="C616" s="420"/>
      <c r="D616" s="421" t="s">
        <v>649</v>
      </c>
      <c r="E616" s="420"/>
      <c r="F616" s="420"/>
      <c r="G616" s="420"/>
    </row>
    <row r="617" spans="1:7" s="308" customFormat="1" x14ac:dyDescent="0.2">
      <c r="A617" s="531" t="s">
        <v>176</v>
      </c>
      <c r="B617" s="532" t="s">
        <v>253</v>
      </c>
      <c r="C617" s="527" t="s">
        <v>254</v>
      </c>
      <c r="D617" s="528" t="s">
        <v>3</v>
      </c>
      <c r="E617" s="528"/>
      <c r="F617" s="521" t="s">
        <v>485</v>
      </c>
      <c r="G617" s="521" t="s">
        <v>407</v>
      </c>
    </row>
    <row r="618" spans="1:7" s="308" customFormat="1" ht="19.5" customHeight="1" x14ac:dyDescent="0.2">
      <c r="A618" s="531"/>
      <c r="B618" s="532"/>
      <c r="C618" s="527"/>
      <c r="D618" s="478" t="s">
        <v>5</v>
      </c>
      <c r="E618" s="480" t="s">
        <v>150</v>
      </c>
      <c r="F618" s="529"/>
      <c r="G618" s="521"/>
    </row>
    <row r="619" spans="1:7" s="308" customFormat="1" ht="8.25" customHeight="1" x14ac:dyDescent="0.2">
      <c r="A619" s="422">
        <v>1</v>
      </c>
      <c r="B619" s="106">
        <v>2</v>
      </c>
      <c r="C619" s="365">
        <v>3</v>
      </c>
      <c r="D619" s="106">
        <v>4</v>
      </c>
      <c r="E619" s="106">
        <v>5</v>
      </c>
      <c r="F619" s="106">
        <v>6</v>
      </c>
      <c r="G619" s="106">
        <v>7</v>
      </c>
    </row>
    <row r="620" spans="1:7" s="308" customFormat="1" ht="12" customHeight="1" x14ac:dyDescent="0.2">
      <c r="A620" s="423">
        <f>MAX(A$9:A619)+1</f>
        <v>377</v>
      </c>
      <c r="B620" s="389"/>
      <c r="C620" s="374" t="s">
        <v>650</v>
      </c>
      <c r="D620" s="395" t="s">
        <v>185</v>
      </c>
      <c r="E620" s="397">
        <v>2</v>
      </c>
      <c r="F620" s="191"/>
      <c r="G620" s="313" t="str">
        <f>IF(F620&lt;&gt;"",ROUND(F620*E620,2),"")</f>
        <v/>
      </c>
    </row>
    <row r="621" spans="1:7" s="308" customFormat="1" x14ac:dyDescent="0.2">
      <c r="A621" s="423">
        <f>MAX(A$9:A620)+1</f>
        <v>378</v>
      </c>
      <c r="B621" s="401"/>
      <c r="C621" s="402" t="s">
        <v>651</v>
      </c>
      <c r="D621" s="403" t="s">
        <v>185</v>
      </c>
      <c r="E621" s="424">
        <v>2</v>
      </c>
      <c r="F621" s="191"/>
      <c r="G621" s="313" t="str">
        <f t="shared" ref="G621" si="52">IF(F621&lt;&gt;"",ROUND(F621*E621,2),"")</f>
        <v/>
      </c>
    </row>
    <row r="622" spans="1:7" s="308" customFormat="1" x14ac:dyDescent="0.2">
      <c r="A622" s="425"/>
      <c r="B622" s="426"/>
      <c r="C622" s="427"/>
      <c r="D622" s="428"/>
      <c r="E622" s="428"/>
      <c r="F622" s="429" t="s">
        <v>652</v>
      </c>
      <c r="G622" s="462">
        <f>SUM(G620:G621)</f>
        <v>0</v>
      </c>
    </row>
    <row r="623" spans="1:7" s="308" customFormat="1" x14ac:dyDescent="0.2">
      <c r="A623" s="15"/>
      <c r="B623" s="107"/>
      <c r="C623" s="107"/>
      <c r="D623" s="107"/>
      <c r="E623" s="307"/>
      <c r="F623" s="262"/>
      <c r="G623" s="173"/>
    </row>
    <row r="624" spans="1:7" ht="15" x14ac:dyDescent="0.2">
      <c r="A624" s="15"/>
      <c r="B624" s="163"/>
      <c r="C624" s="164" t="s">
        <v>408</v>
      </c>
      <c r="D624" s="165"/>
      <c r="E624" s="166"/>
      <c r="F624" s="262"/>
      <c r="G624" s="190"/>
    </row>
    <row r="625" spans="3:7" ht="15" x14ac:dyDescent="0.2">
      <c r="C625" s="244" t="s">
        <v>422</v>
      </c>
      <c r="D625" s="245"/>
      <c r="E625" s="167" t="s">
        <v>412</v>
      </c>
    </row>
    <row r="626" spans="3:7" ht="12.75" customHeight="1" x14ac:dyDescent="0.2">
      <c r="C626" s="247" t="s">
        <v>370</v>
      </c>
      <c r="D626" s="245"/>
      <c r="E626" s="463">
        <f>G161</f>
        <v>0</v>
      </c>
    </row>
    <row r="627" spans="3:7" x14ac:dyDescent="0.2">
      <c r="C627" s="248" t="s">
        <v>383</v>
      </c>
      <c r="D627" s="245"/>
      <c r="E627" s="463">
        <f>G268</f>
        <v>0</v>
      </c>
    </row>
    <row r="628" spans="3:7" x14ac:dyDescent="0.2">
      <c r="C628" s="249" t="s">
        <v>380</v>
      </c>
      <c r="D628" s="245"/>
      <c r="E628" s="463">
        <f>G357</f>
        <v>0</v>
      </c>
    </row>
    <row r="629" spans="3:7" x14ac:dyDescent="0.2">
      <c r="C629" s="250" t="s">
        <v>390</v>
      </c>
      <c r="D629" s="245"/>
      <c r="E629" s="463">
        <f>G463</f>
        <v>0</v>
      </c>
    </row>
    <row r="630" spans="3:7" x14ac:dyDescent="0.2">
      <c r="C630" s="282" t="s">
        <v>398</v>
      </c>
      <c r="D630" s="245"/>
      <c r="E630" s="463">
        <f>G476</f>
        <v>0</v>
      </c>
    </row>
    <row r="631" spans="3:7" ht="13.5" thickBot="1" x14ac:dyDescent="0.25">
      <c r="C631" s="281" t="s">
        <v>400</v>
      </c>
      <c r="D631" s="251"/>
      <c r="E631" s="464">
        <f>G495</f>
        <v>0</v>
      </c>
      <c r="G631" s="431">
        <f>SUM(E626:E631)</f>
        <v>0</v>
      </c>
    </row>
    <row r="632" spans="3:7" ht="13.5" thickTop="1" x14ac:dyDescent="0.2">
      <c r="C632" s="410" t="s">
        <v>646</v>
      </c>
      <c r="D632" s="411"/>
      <c r="E632" s="465"/>
      <c r="F632" s="412"/>
      <c r="G632" s="419"/>
    </row>
    <row r="633" spans="3:7" x14ac:dyDescent="0.2">
      <c r="C633" s="413" t="s">
        <v>647</v>
      </c>
      <c r="D633" s="414"/>
      <c r="E633" s="466">
        <f>G537</f>
        <v>0</v>
      </c>
      <c r="F633" s="412"/>
      <c r="G633" s="419"/>
    </row>
    <row r="634" spans="3:7" ht="13.5" thickBot="1" x14ac:dyDescent="0.25">
      <c r="C634" s="415" t="s">
        <v>648</v>
      </c>
      <c r="D634" s="416"/>
      <c r="E634" s="467">
        <f>G615</f>
        <v>0</v>
      </c>
      <c r="F634" s="412"/>
      <c r="G634" s="431">
        <f>E633+E634</f>
        <v>0</v>
      </c>
    </row>
    <row r="635" spans="3:7" ht="14.25" thickTop="1" thickBot="1" x14ac:dyDescent="0.25">
      <c r="C635" s="417" t="s">
        <v>649</v>
      </c>
      <c r="D635" s="418"/>
      <c r="E635" s="468">
        <f>G622</f>
        <v>0</v>
      </c>
      <c r="F635" s="1"/>
      <c r="G635" s="1"/>
    </row>
    <row r="636" spans="3:7" x14ac:dyDescent="0.2">
      <c r="C636" s="252" t="s">
        <v>410</v>
      </c>
      <c r="D636" s="253"/>
      <c r="E636" s="469">
        <f>SUM(E626:E635)</f>
        <v>0</v>
      </c>
    </row>
    <row r="637" spans="3:7" x14ac:dyDescent="0.2">
      <c r="C637" s="254" t="s">
        <v>411</v>
      </c>
      <c r="D637" s="245"/>
      <c r="E637" s="463">
        <f>E636*0.23</f>
        <v>0</v>
      </c>
    </row>
    <row r="638" spans="3:7" x14ac:dyDescent="0.2">
      <c r="C638" s="254" t="s">
        <v>409</v>
      </c>
      <c r="D638" s="245"/>
      <c r="E638" s="463">
        <f>E636*1.23</f>
        <v>0</v>
      </c>
    </row>
    <row r="645" spans="1:8" s="246" customFormat="1" x14ac:dyDescent="0.2">
      <c r="A645" s="169"/>
      <c r="B645" s="243"/>
      <c r="C645" s="243"/>
      <c r="D645" s="243"/>
      <c r="E645" s="198"/>
      <c r="H645" s="1"/>
    </row>
    <row r="651" spans="1:8" s="246" customFormat="1" x14ac:dyDescent="0.2">
      <c r="A651" s="168"/>
      <c r="B651" s="255"/>
      <c r="C651" s="243"/>
      <c r="D651" s="243"/>
      <c r="E651" s="198"/>
      <c r="F651" s="263"/>
      <c r="H651" s="1"/>
    </row>
    <row r="653" spans="1:8" s="246" customFormat="1" x14ac:dyDescent="0.2">
      <c r="A653" s="168"/>
      <c r="B653" s="255"/>
      <c r="C653" s="243"/>
      <c r="D653" s="243"/>
      <c r="E653" s="198"/>
      <c r="F653" s="263"/>
      <c r="H653" s="1"/>
    </row>
    <row r="672" spans="2:8" s="168" customFormat="1" ht="12.75" customHeight="1" x14ac:dyDescent="0.2">
      <c r="B672" s="243"/>
      <c r="C672" s="243"/>
      <c r="D672" s="243"/>
      <c r="E672" s="198"/>
      <c r="F672" s="246"/>
      <c r="G672" s="246"/>
      <c r="H672" s="1"/>
    </row>
    <row r="750" spans="2:8" s="168" customFormat="1" ht="12.75" customHeight="1" x14ac:dyDescent="0.2">
      <c r="B750" s="243"/>
      <c r="C750" s="243"/>
      <c r="D750" s="243"/>
      <c r="E750" s="198"/>
      <c r="F750" s="246"/>
      <c r="G750" s="246"/>
      <c r="H750" s="1"/>
    </row>
  </sheetData>
  <mergeCells count="90">
    <mergeCell ref="G617:G618"/>
    <mergeCell ref="A539:A540"/>
    <mergeCell ref="B539:B540"/>
    <mergeCell ref="C539:C540"/>
    <mergeCell ref="D539:E539"/>
    <mergeCell ref="F539:F540"/>
    <mergeCell ref="G539:G540"/>
    <mergeCell ref="A617:A618"/>
    <mergeCell ref="B617:B618"/>
    <mergeCell ref="C617:C618"/>
    <mergeCell ref="D617:E617"/>
    <mergeCell ref="F617:F618"/>
    <mergeCell ref="A497:A498"/>
    <mergeCell ref="B497:B498"/>
    <mergeCell ref="C497:C498"/>
    <mergeCell ref="D497:E497"/>
    <mergeCell ref="F497:F498"/>
    <mergeCell ref="A478:A480"/>
    <mergeCell ref="B478:B480"/>
    <mergeCell ref="C478:C480"/>
    <mergeCell ref="D478:E478"/>
    <mergeCell ref="F478:F480"/>
    <mergeCell ref="D479:D480"/>
    <mergeCell ref="E479:E480"/>
    <mergeCell ref="G465:G467"/>
    <mergeCell ref="D466:D467"/>
    <mergeCell ref="E466:E467"/>
    <mergeCell ref="F447:F448"/>
    <mergeCell ref="G497:G498"/>
    <mergeCell ref="G478:G480"/>
    <mergeCell ref="A465:A467"/>
    <mergeCell ref="B465:B467"/>
    <mergeCell ref="C465:C467"/>
    <mergeCell ref="D465:E465"/>
    <mergeCell ref="F465:F467"/>
    <mergeCell ref="A405:A407"/>
    <mergeCell ref="B405:B407"/>
    <mergeCell ref="C405:C407"/>
    <mergeCell ref="D405:E405"/>
    <mergeCell ref="F405:F407"/>
    <mergeCell ref="A447:A448"/>
    <mergeCell ref="B447:B448"/>
    <mergeCell ref="C447:C448"/>
    <mergeCell ref="D447:E447"/>
    <mergeCell ref="G447:G448"/>
    <mergeCell ref="G360:G362"/>
    <mergeCell ref="D361:D362"/>
    <mergeCell ref="E361:E362"/>
    <mergeCell ref="B316:B318"/>
    <mergeCell ref="G405:G407"/>
    <mergeCell ref="D406:D407"/>
    <mergeCell ref="F360:F362"/>
    <mergeCell ref="E406:E407"/>
    <mergeCell ref="B319:B320"/>
    <mergeCell ref="A360:A362"/>
    <mergeCell ref="B360:B362"/>
    <mergeCell ref="C360:C362"/>
    <mergeCell ref="D360:E360"/>
    <mergeCell ref="A270:A271"/>
    <mergeCell ref="B270:B271"/>
    <mergeCell ref="D270:E270"/>
    <mergeCell ref="F270:F271"/>
    <mergeCell ref="G270:G271"/>
    <mergeCell ref="G210:G211"/>
    <mergeCell ref="A239:A240"/>
    <mergeCell ref="B239:B240"/>
    <mergeCell ref="D239:E239"/>
    <mergeCell ref="F239:F240"/>
    <mergeCell ref="G239:G240"/>
    <mergeCell ref="A210:A211"/>
    <mergeCell ref="B210:B211"/>
    <mergeCell ref="D210:E210"/>
    <mergeCell ref="F210:F211"/>
    <mergeCell ref="A164:A165"/>
    <mergeCell ref="B164:B165"/>
    <mergeCell ref="D164:E164"/>
    <mergeCell ref="F164:F165"/>
    <mergeCell ref="G164:G165"/>
    <mergeCell ref="A178:A179"/>
    <mergeCell ref="B178:B179"/>
    <mergeCell ref="D178:E178"/>
    <mergeCell ref="F178:F179"/>
    <mergeCell ref="G178:G179"/>
    <mergeCell ref="A1:G1"/>
    <mergeCell ref="A2:G2"/>
    <mergeCell ref="A3:A4"/>
    <mergeCell ref="B3:B4"/>
    <mergeCell ref="D3:E3"/>
    <mergeCell ref="F3:F4"/>
    <mergeCell ref="G3:G4"/>
  </mergeCells>
  <pageMargins left="0.70866141732283472" right="0.51181102362204722" top="0.47244094488188981" bottom="0.51181102362204722" header="0" footer="0.15748031496062992"/>
  <pageSetup paperSize="9" scale="7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DW203-KObWYCIN białeCeny</vt:lpstr>
      <vt:lpstr>KO 2017.12.06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Daniel Rynkieiwcz</cp:lastModifiedBy>
  <cp:lastPrinted>2017-10-27T10:58:48Z</cp:lastPrinted>
  <dcterms:created xsi:type="dcterms:W3CDTF">2017-01-25T11:45:37Z</dcterms:created>
  <dcterms:modified xsi:type="dcterms:W3CDTF">2017-12-08T12:49:52Z</dcterms:modified>
</cp:coreProperties>
</file>