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K 2015\Różne\Zestawienia -Tabele\Dlugości dróg woj. z podziałem na Rejony\"/>
    </mc:Choice>
  </mc:AlternateContent>
  <bookViews>
    <workbookView xWindow="240" yWindow="75" windowWidth="20115" windowHeight="7995"/>
  </bookViews>
  <sheets>
    <sheet name="Arkusz1" sheetId="1" r:id="rId1"/>
    <sheet name="Arkusz2" sheetId="2" r:id="rId2"/>
    <sheet name="Arkusz3" sheetId="3" r:id="rId3"/>
  </sheets>
  <calcPr calcId="152511" calcOnSave="0"/>
</workbook>
</file>

<file path=xl/calcChain.xml><?xml version="1.0" encoding="utf-8"?>
<calcChain xmlns="http://schemas.openxmlformats.org/spreadsheetml/2006/main">
  <c r="F18" i="1" l="1"/>
  <c r="F39" i="1"/>
  <c r="G39" i="1"/>
  <c r="F92" i="1"/>
  <c r="F90" i="1"/>
  <c r="G90" i="1"/>
  <c r="G46" i="1"/>
  <c r="F46" i="1"/>
  <c r="F91" i="1" l="1"/>
  <c r="F125" i="1" l="1"/>
  <c r="G125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F98" i="1"/>
  <c r="F97" i="1"/>
  <c r="G97" i="1" s="1"/>
  <c r="F96" i="1"/>
  <c r="G96" i="1" s="1"/>
  <c r="F95" i="1"/>
  <c r="G95" i="1" s="1"/>
  <c r="F94" i="1"/>
  <c r="G94" i="1" s="1"/>
  <c r="F93" i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F81" i="1"/>
  <c r="F80" i="1"/>
  <c r="F79" i="1"/>
  <c r="G79" i="1" s="1"/>
  <c r="A79" i="1"/>
  <c r="A80" i="1" s="1"/>
  <c r="F78" i="1"/>
  <c r="G78" i="1" s="1"/>
  <c r="F77" i="1"/>
  <c r="F75" i="1"/>
  <c r="F74" i="1"/>
  <c r="F72" i="1"/>
  <c r="F71" i="1"/>
  <c r="F69" i="1"/>
  <c r="F68" i="1"/>
  <c r="F67" i="1"/>
  <c r="F66" i="1"/>
  <c r="F64" i="1"/>
  <c r="F63" i="1"/>
  <c r="F62" i="1"/>
  <c r="G62" i="1" s="1"/>
  <c r="F61" i="1"/>
  <c r="F59" i="1"/>
  <c r="F58" i="1"/>
  <c r="F56" i="1"/>
  <c r="F54" i="1"/>
  <c r="F53" i="1"/>
  <c r="F52" i="1"/>
  <c r="F50" i="1"/>
  <c r="F49" i="1"/>
  <c r="F48" i="1"/>
  <c r="F47" i="1"/>
  <c r="F45" i="1"/>
  <c r="G45" i="1" s="1"/>
  <c r="F44" i="1"/>
  <c r="G44" i="1" s="1"/>
  <c r="F43" i="1"/>
  <c r="F41" i="1"/>
  <c r="F40" i="1"/>
  <c r="F38" i="1"/>
  <c r="G38" i="1" s="1"/>
  <c r="F37" i="1"/>
  <c r="G37" i="1" s="1"/>
  <c r="F36" i="1"/>
  <c r="F35" i="1"/>
  <c r="F33" i="1"/>
  <c r="F32" i="1"/>
  <c r="F31" i="1"/>
  <c r="F30" i="1"/>
  <c r="F29" i="1"/>
  <c r="F28" i="1"/>
  <c r="F26" i="1"/>
  <c r="F25" i="1"/>
  <c r="F24" i="1"/>
  <c r="F22" i="1"/>
  <c r="F21" i="1"/>
  <c r="F20" i="1"/>
  <c r="F19" i="1"/>
  <c r="G18" i="1" s="1"/>
  <c r="F17" i="1"/>
  <c r="F15" i="1"/>
  <c r="F14" i="1"/>
  <c r="F13" i="1"/>
  <c r="G13" i="1" s="1"/>
  <c r="F12" i="1"/>
  <c r="F11" i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G67" i="1" l="1"/>
  <c r="G63" i="1"/>
  <c r="G30" i="1"/>
  <c r="G75" i="1"/>
  <c r="G20" i="1"/>
  <c r="G25" i="1"/>
  <c r="G72" i="1"/>
  <c r="G68" i="1"/>
  <c r="G11" i="1"/>
  <c r="G81" i="1"/>
  <c r="G14" i="1"/>
  <c r="G32" i="1"/>
  <c r="G53" i="1"/>
  <c r="G49" i="1"/>
  <c r="G98" i="1"/>
  <c r="F127" i="1" l="1"/>
</calcChain>
</file>

<file path=xl/sharedStrings.xml><?xml version="1.0" encoding="utf-8"?>
<sst xmlns="http://schemas.openxmlformats.org/spreadsheetml/2006/main" count="202" uniqueCount="106">
  <si>
    <t>WYKAZ  DRÓG WOJEWÓDZKICH</t>
  </si>
  <si>
    <t>Lp</t>
  </si>
  <si>
    <t>Nr drogi</t>
  </si>
  <si>
    <t>Nazwa drogi</t>
  </si>
  <si>
    <t>Kilometraż</t>
  </si>
  <si>
    <t xml:space="preserve">Długość odcinka </t>
  </si>
  <si>
    <t>Długość drogi</t>
  </si>
  <si>
    <t>Uwagi</t>
  </si>
  <si>
    <t>od              do</t>
  </si>
  <si>
    <t>Rumia-Kazimierz-Kosakowo</t>
  </si>
  <si>
    <t>Rdw Puck</t>
  </si>
  <si>
    <t>Kosakowo-Pierwoszyno</t>
  </si>
  <si>
    <t>Człuchów-Debrzno-Złotów-Piła</t>
  </si>
  <si>
    <t>Rdw Chojnice</t>
  </si>
  <si>
    <t>Gwda Mała-Czarne-Barkowo</t>
  </si>
  <si>
    <t>Czarne-Rzeczenica</t>
  </si>
  <si>
    <t>Koszalin-Darłowo-Postomino-Ustka</t>
  </si>
  <si>
    <t>Rdw Lębork</t>
  </si>
  <si>
    <t>Koszalin-Polanów-Miastko</t>
  </si>
  <si>
    <t>Rdw Bytów</t>
  </si>
  <si>
    <t>Barcino-Wielin</t>
  </si>
  <si>
    <t>Warszkowo-Suchorze*-Bytów</t>
  </si>
  <si>
    <t>droga krajowa nr 21/Suchorze-293 m</t>
  </si>
  <si>
    <t>Słupsk-Unichowo</t>
  </si>
  <si>
    <t>m. Słupsk</t>
  </si>
  <si>
    <t>Nowa Dąbrowa-Czarna Dąbrówka-Puzdrowo*Sierakowice-Kartuzy-Żukowo</t>
  </si>
  <si>
    <t>Rdw Kartuzy</t>
  </si>
  <si>
    <t>droga wojewódzka nr 214/ odc. Puzdrowo-Sierakowice-2718 m</t>
  </si>
  <si>
    <t>Osowo Lęborskie-Bytów*Chojnice-Zamarte</t>
  </si>
  <si>
    <t>droga krajowa nr 20/Bytów-1237 m</t>
  </si>
  <si>
    <t>Słupsk-Wicko-Żelazno-Sulicice-Celbowo</t>
  </si>
  <si>
    <t>Łeba-Lębork-Sierakowice-Puzdrowo-Kościerzyna*-Warlubie</t>
  </si>
  <si>
    <t>droga krajowa nr 20/ Kościerzyna-535 m</t>
  </si>
  <si>
    <t>Rdw Starogard Gd</t>
  </si>
  <si>
    <t>Władysławowo-Sulicice</t>
  </si>
  <si>
    <t>Reda-Władysławowo-Hel</t>
  </si>
  <si>
    <t>Gdańsk-Chwaszczyno-Wejherowo*-Krokowa</t>
  </si>
  <si>
    <t>m. Gdańsk</t>
  </si>
  <si>
    <t>droga krajowa nr 6/Wejherowo-151 m</t>
  </si>
  <si>
    <t>Stacja kolejowa Brodzkie Młyny-Droga 234</t>
  </si>
  <si>
    <t>Stacja kolejowa Morzeszczyn-Droga 234</t>
  </si>
  <si>
    <t>Gdańsk-Przywidz-Kościerzyna</t>
  </si>
  <si>
    <t>Rdw Gdańsk</t>
  </si>
  <si>
    <t>Gdańsk-Godziszewo-Starogard Gdański*Skórcz</t>
  </si>
  <si>
    <t>droga krajowa nr 22/Starogard Gd.-1604 m</t>
  </si>
  <si>
    <t>Sopieszyno-Łebno-Przodkowo-Kartuzy*Nowa Karczma-Skarszewy-Godziszewo*-Tczew-droga krajowa nr 91</t>
  </si>
  <si>
    <t>droga wojewódzka 211/Kartuzy-193 m</t>
  </si>
  <si>
    <t>droga krajowa nr 20/Egiertowo-356 m</t>
  </si>
  <si>
    <t>droga wojewódzka nr 222/Godziszewo-202 m</t>
  </si>
  <si>
    <t>Stacja kolejowa Pelplin-ul. Mickiewicza</t>
  </si>
  <si>
    <t>Nowa Karczma-Mierzeszyn-Pruszcz Gdański*-Przejazdowo</t>
  </si>
  <si>
    <t>droga krajowa nr 91/Pruszcz Gd-1314 m.</t>
  </si>
  <si>
    <t>Bytów-Klukowa Huta*-Kartuzy</t>
  </si>
  <si>
    <t>droga wojewódzka nr 214/Klukowa Huta-60 m</t>
  </si>
  <si>
    <t>Jabłowo-Pelplin-Rudno*Wielkie Walichnowy</t>
  </si>
  <si>
    <t>droga krajowa nr 91/Rudno-805 m</t>
  </si>
  <si>
    <t>Wielgłowy-Brzuśce-Pelplin*Cierzpice</t>
  </si>
  <si>
    <t>droga wojewódzka nr 229/Pelplin-630 m/Obwodnica Pelplina</t>
  </si>
  <si>
    <t>Skórcz-Kolonia Ostrowicka</t>
  </si>
  <si>
    <t>Trzepowo-Borowina-Mierzeszyn</t>
  </si>
  <si>
    <t>Skórcz-Morzeszczyn-Gniew</t>
  </si>
  <si>
    <t>Korne-Chojnice</t>
  </si>
  <si>
    <t>Konarzyny-Swornegacie-Brusy</t>
  </si>
  <si>
    <t>Czersk-Tuchola-Gostycyn-Mąkowarsko</t>
  </si>
  <si>
    <t>Chojnice-Tuchola-Świecie</t>
  </si>
  <si>
    <t>Stacja kolejowa Smętowo-Droga 231</t>
  </si>
  <si>
    <t>Stacja kolejowa Gniew-Droga krajowa 91</t>
  </si>
  <si>
    <t>Stacja kolejowa Opalenie-Droga 90</t>
  </si>
  <si>
    <t>Nowe-Twarda Góra-Pieniążkowo</t>
  </si>
  <si>
    <t>Stegna-Nowy Dwór Gdański</t>
  </si>
  <si>
    <t>Malbork-Dzierzgoń-Susz</t>
  </si>
  <si>
    <t>Rdw Sztum</t>
  </si>
  <si>
    <t>Stacja kolejowa Sztum-Droga 55</t>
  </si>
  <si>
    <t>Sztum-Tropy Sztumskie</t>
  </si>
  <si>
    <t>Gniew-rz.Wisła*-Janowo-Gurcz-Kwidzyn</t>
  </si>
  <si>
    <t>rz. Wisła/Gniew</t>
  </si>
  <si>
    <t>Stary Dzierzgoń-Małdyty-Morąg</t>
  </si>
  <si>
    <t>Prabuty-Kamieniec</t>
  </si>
  <si>
    <t>Kwidzn-Prabuty-Susz-Iława</t>
  </si>
  <si>
    <t>Górki-Prabuty-Trumieje-Sobiewola</t>
  </si>
  <si>
    <t>Gardeja-Trumieje</t>
  </si>
  <si>
    <t>Brachlewo-Licze</t>
  </si>
  <si>
    <t>Stacja kolejowa Ryjewo-Szkaradowo-Droga 518</t>
  </si>
  <si>
    <t>Pasłęk-Śliwice-Lepno-Myślice-Przezmark</t>
  </si>
  <si>
    <t>Dzierzgoń-Rychliki-Pasłęk-Morąg-Łukta-Olsztyn</t>
  </si>
  <si>
    <t>Droga 518-Stacja kolejowa Brachlewo</t>
  </si>
  <si>
    <t>Stacja kolejowa Kwidzyn-Rozpędziny-Sadlinki-Okrągła Łąka-Gardeja</t>
  </si>
  <si>
    <t>Droga 90 /Opalenie/-rz. Wisła*-Grabówko-Kwidzyn</t>
  </si>
  <si>
    <t>rz. Wisła/Opalenie</t>
  </si>
  <si>
    <t>Mątowskie Pastwiska-Droga 603</t>
  </si>
  <si>
    <t>Biała Góra-Sztum</t>
  </si>
  <si>
    <t>rz. Wisła-Piekło-Biała Góra-Szkaradowo/droga 525/</t>
  </si>
  <si>
    <t>Tralewo-Benowo</t>
  </si>
  <si>
    <t>Gurcz-Jałowiec-Ryjewo-Sztumska Wieś</t>
  </si>
  <si>
    <t>Ryjewo-Klecewko</t>
  </si>
  <si>
    <t>Sadlinki-Bronisławowo</t>
  </si>
  <si>
    <t>Bronisławowo-Okrągła Łąka-Droga 532</t>
  </si>
  <si>
    <t>Rakowiec/droga 1/-Bielsk-Majewo-Lipia Góra-Barłożno-Mirotki/231/</t>
  </si>
  <si>
    <t>Lipia Góra-Gąsiorki-Rzeżęcin</t>
  </si>
  <si>
    <t>Majewo/droga 623/-Królów Las-Morzeszczyn/droga 234/</t>
  </si>
  <si>
    <t>*nieciągłość kilometraża</t>
  </si>
  <si>
    <t>Suma:</t>
  </si>
  <si>
    <t>km</t>
  </si>
  <si>
    <t>Stan na: 2013-12-01</t>
  </si>
  <si>
    <t>Pruszcz Gdański-Trutnowy-Cedry Wielkie-Cedry Małe</t>
  </si>
  <si>
    <t>Gdańsk-Przejazdowo-Gdańsk(Wyspa Sobieszewska)-Mikoszewo-Krynica Morska-Nowa karczma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</si>
</sst>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gray0625">
        <fgColor rgb="FF000000"/>
        <bgColor rgb="FFFFFFFF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/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164" fontId="1" fillId="0" borderId="8" xfId="0" applyNumberFormat="1" applyFont="1" applyFill="1" applyBorder="1" applyAlignment="1">
      <alignment horizontal="right" vertical="center" wrapText="1"/>
    </xf>
    <xf numFmtId="164" fontId="1" fillId="0" borderId="9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64" fontId="1" fillId="0" borderId="14" xfId="0" applyNumberFormat="1" applyFont="1" applyFill="1" applyBorder="1" applyAlignment="1">
      <alignment horizontal="right" vertical="center" wrapText="1"/>
    </xf>
    <xf numFmtId="164" fontId="1" fillId="0" borderId="15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17" xfId="0" applyNumberFormat="1" applyFont="1" applyFill="1" applyBorder="1" applyAlignment="1">
      <alignment horizontal="right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164" fontId="1" fillId="0" borderId="19" xfId="0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164" fontId="1" fillId="0" borderId="23" xfId="0" applyNumberFormat="1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right" vertical="center" wrapText="1"/>
    </xf>
    <xf numFmtId="164" fontId="1" fillId="0" borderId="26" xfId="0" applyNumberFormat="1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164" fontId="1" fillId="0" borderId="27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164" fontId="1" fillId="0" borderId="8" xfId="0" applyNumberFormat="1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right" vertical="center" wrapText="1"/>
    </xf>
    <xf numFmtId="164" fontId="4" fillId="0" borderId="0" xfId="0" applyNumberFormat="1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17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164" fontId="1" fillId="0" borderId="8" xfId="0" applyNumberFormat="1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164" fontId="1" fillId="0" borderId="24" xfId="0" applyNumberFormat="1" applyFont="1" applyFill="1" applyBorder="1" applyAlignment="1">
      <alignment horizontal="right" vertical="center" wrapText="1"/>
    </xf>
    <xf numFmtId="164" fontId="1" fillId="0" borderId="22" xfId="0" applyNumberFormat="1" applyFont="1" applyFill="1" applyBorder="1" applyAlignment="1">
      <alignment horizontal="right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 wrapText="1"/>
    </xf>
    <xf numFmtId="164" fontId="1" fillId="4" borderId="23" xfId="0" applyNumberFormat="1" applyFont="1" applyFill="1" applyBorder="1" applyAlignment="1">
      <alignment horizontal="right" vertical="center" wrapText="1"/>
    </xf>
    <xf numFmtId="164" fontId="1" fillId="4" borderId="17" xfId="0" applyNumberFormat="1" applyFont="1" applyFill="1" applyBorder="1" applyAlignment="1">
      <alignment horizontal="right" vertical="center" wrapText="1"/>
    </xf>
    <xf numFmtId="164" fontId="1" fillId="4" borderId="3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tabSelected="1" zoomScale="85" zoomScaleNormal="85" workbookViewId="0">
      <selection activeCell="A2" sqref="A2:A3"/>
    </sheetView>
  </sheetViews>
  <sheetFormatPr defaultRowHeight="16.5" customHeight="1" x14ac:dyDescent="0.2"/>
  <cols>
    <col min="1" max="1" width="4.7109375" style="9" customWidth="1"/>
    <col min="2" max="2" width="7.7109375" style="9" customWidth="1"/>
    <col min="3" max="3" width="44.7109375" style="9" customWidth="1"/>
    <col min="4" max="5" width="8.140625" style="9" customWidth="1"/>
    <col min="6" max="7" width="9.140625" style="9" customWidth="1"/>
    <col min="8" max="8" width="39" style="9" customWidth="1"/>
    <col min="9" max="16384" width="9.140625" style="9"/>
  </cols>
  <sheetData>
    <row r="1" spans="1:8" ht="16.5" customHeight="1" thickBot="1" x14ac:dyDescent="0.25">
      <c r="A1" s="57" t="s">
        <v>0</v>
      </c>
      <c r="B1" s="57"/>
      <c r="C1" s="57"/>
      <c r="D1" s="57"/>
      <c r="E1" s="57"/>
      <c r="F1" s="57"/>
      <c r="G1" s="57"/>
      <c r="H1" s="57"/>
    </row>
    <row r="2" spans="1:8" ht="26.25" customHeight="1" x14ac:dyDescent="0.2">
      <c r="A2" s="88" t="s">
        <v>1</v>
      </c>
      <c r="B2" s="84" t="s">
        <v>2</v>
      </c>
      <c r="C2" s="84" t="s">
        <v>3</v>
      </c>
      <c r="D2" s="58" t="s">
        <v>4</v>
      </c>
      <c r="E2" s="59"/>
      <c r="F2" s="84" t="s">
        <v>5</v>
      </c>
      <c r="G2" s="84" t="s">
        <v>6</v>
      </c>
      <c r="H2" s="86" t="s">
        <v>7</v>
      </c>
    </row>
    <row r="3" spans="1:8" ht="26.25" customHeight="1" thickBot="1" x14ac:dyDescent="0.25">
      <c r="A3" s="89"/>
      <c r="B3" s="85"/>
      <c r="C3" s="85"/>
      <c r="D3" s="60" t="s">
        <v>8</v>
      </c>
      <c r="E3" s="61"/>
      <c r="F3" s="85"/>
      <c r="G3" s="85"/>
      <c r="H3" s="87"/>
    </row>
    <row r="4" spans="1:8" ht="16.5" customHeight="1" thickBot="1" x14ac:dyDescent="0.25">
      <c r="A4" s="10">
        <v>1</v>
      </c>
      <c r="B4" s="11">
        <v>2</v>
      </c>
      <c r="C4" s="10">
        <v>3</v>
      </c>
      <c r="D4" s="11">
        <v>4</v>
      </c>
      <c r="E4" s="10">
        <v>5</v>
      </c>
      <c r="F4" s="11">
        <v>6</v>
      </c>
      <c r="G4" s="10">
        <v>7</v>
      </c>
      <c r="H4" s="80">
        <v>8</v>
      </c>
    </row>
    <row r="5" spans="1:8" ht="23.25" customHeight="1" thickBot="1" x14ac:dyDescent="0.25">
      <c r="A5" s="12">
        <v>1</v>
      </c>
      <c r="B5" s="13">
        <v>100</v>
      </c>
      <c r="C5" s="14" t="s">
        <v>9</v>
      </c>
      <c r="D5" s="15">
        <v>0</v>
      </c>
      <c r="E5" s="15">
        <v>10.196999999999999</v>
      </c>
      <c r="F5" s="15">
        <f t="shared" ref="F5:F15" si="0">SUM(E5-D5)</f>
        <v>10.196999999999999</v>
      </c>
      <c r="G5" s="16">
        <f t="shared" ref="G5:G10" si="1">SUM(F5)</f>
        <v>10.196999999999999</v>
      </c>
      <c r="H5" s="17" t="s">
        <v>10</v>
      </c>
    </row>
    <row r="6" spans="1:8" ht="23.25" customHeight="1" thickBot="1" x14ac:dyDescent="0.25">
      <c r="A6" s="18">
        <v>2</v>
      </c>
      <c r="B6" s="19">
        <v>101</v>
      </c>
      <c r="C6" s="20" t="s">
        <v>11</v>
      </c>
      <c r="D6" s="21">
        <v>0</v>
      </c>
      <c r="E6" s="21">
        <v>1.1299999999999999</v>
      </c>
      <c r="F6" s="21">
        <f t="shared" si="0"/>
        <v>1.1299999999999999</v>
      </c>
      <c r="G6" s="22">
        <f t="shared" si="1"/>
        <v>1.1299999999999999</v>
      </c>
      <c r="H6" s="23" t="s">
        <v>10</v>
      </c>
    </row>
    <row r="7" spans="1:8" ht="23.25" customHeight="1" thickBot="1" x14ac:dyDescent="0.25">
      <c r="A7" s="18">
        <v>3</v>
      </c>
      <c r="B7" s="19">
        <v>188</v>
      </c>
      <c r="C7" s="20" t="s">
        <v>12</v>
      </c>
      <c r="D7" s="21">
        <v>0</v>
      </c>
      <c r="E7" s="21">
        <v>19.125</v>
      </c>
      <c r="F7" s="21">
        <f t="shared" si="0"/>
        <v>19.125</v>
      </c>
      <c r="G7" s="22">
        <f t="shared" si="1"/>
        <v>19.125</v>
      </c>
      <c r="H7" s="23" t="s">
        <v>13</v>
      </c>
    </row>
    <row r="8" spans="1:8" ht="23.25" customHeight="1" thickBot="1" x14ac:dyDescent="0.25">
      <c r="A8" s="18">
        <v>4</v>
      </c>
      <c r="B8" s="19">
        <v>201</v>
      </c>
      <c r="C8" s="20" t="s">
        <v>14</v>
      </c>
      <c r="D8" s="21">
        <v>5.7350000000000003</v>
      </c>
      <c r="E8" s="21">
        <v>30.49</v>
      </c>
      <c r="F8" s="21">
        <f t="shared" si="0"/>
        <v>24.754999999999999</v>
      </c>
      <c r="G8" s="22">
        <f t="shared" si="1"/>
        <v>24.754999999999999</v>
      </c>
      <c r="H8" s="23" t="s">
        <v>13</v>
      </c>
    </row>
    <row r="9" spans="1:8" ht="23.25" customHeight="1" thickBot="1" x14ac:dyDescent="0.25">
      <c r="A9" s="18">
        <v>5</v>
      </c>
      <c r="B9" s="19">
        <v>202</v>
      </c>
      <c r="C9" s="20" t="s">
        <v>15</v>
      </c>
      <c r="D9" s="21">
        <v>0</v>
      </c>
      <c r="E9" s="21">
        <v>14.122</v>
      </c>
      <c r="F9" s="21">
        <f t="shared" si="0"/>
        <v>14.122</v>
      </c>
      <c r="G9" s="22">
        <f t="shared" si="1"/>
        <v>14.122</v>
      </c>
      <c r="H9" s="23" t="s">
        <v>13</v>
      </c>
    </row>
    <row r="10" spans="1:8" ht="23.25" customHeight="1" thickBot="1" x14ac:dyDescent="0.25">
      <c r="A10" s="24">
        <v>6</v>
      </c>
      <c r="B10" s="19">
        <v>203</v>
      </c>
      <c r="C10" s="20" t="s">
        <v>16</v>
      </c>
      <c r="D10" s="25">
        <v>56.497999999999998</v>
      </c>
      <c r="E10" s="25">
        <v>68.5</v>
      </c>
      <c r="F10" s="25">
        <f t="shared" si="0"/>
        <v>12.002000000000002</v>
      </c>
      <c r="G10" s="26">
        <f t="shared" si="1"/>
        <v>12.002000000000002</v>
      </c>
      <c r="H10" s="23" t="s">
        <v>17</v>
      </c>
    </row>
    <row r="11" spans="1:8" ht="23.25" customHeight="1" x14ac:dyDescent="0.2">
      <c r="A11" s="62">
        <v>7</v>
      </c>
      <c r="B11" s="64">
        <v>206</v>
      </c>
      <c r="C11" s="66" t="s">
        <v>18</v>
      </c>
      <c r="D11" s="27">
        <v>43.021999999999998</v>
      </c>
      <c r="E11" s="27">
        <v>44.521999999999998</v>
      </c>
      <c r="F11" s="27">
        <f t="shared" si="0"/>
        <v>1.5</v>
      </c>
      <c r="G11" s="68">
        <f>SUM(F11+F12)</f>
        <v>17.622</v>
      </c>
      <c r="H11" s="29" t="s">
        <v>19</v>
      </c>
    </row>
    <row r="12" spans="1:8" ht="23.25" customHeight="1" thickBot="1" x14ac:dyDescent="0.25">
      <c r="A12" s="63"/>
      <c r="B12" s="65"/>
      <c r="C12" s="67"/>
      <c r="D12" s="30">
        <v>44.521999999999998</v>
      </c>
      <c r="E12" s="30">
        <v>60.643999999999998</v>
      </c>
      <c r="F12" s="30">
        <f t="shared" si="0"/>
        <v>16.122</v>
      </c>
      <c r="G12" s="69"/>
      <c r="H12" s="31" t="s">
        <v>19</v>
      </c>
    </row>
    <row r="13" spans="1:8" ht="23.25" customHeight="1" thickBot="1" x14ac:dyDescent="0.25">
      <c r="A13" s="18">
        <v>8</v>
      </c>
      <c r="B13" s="19">
        <v>208</v>
      </c>
      <c r="C13" s="20" t="s">
        <v>20</v>
      </c>
      <c r="D13" s="21">
        <v>0</v>
      </c>
      <c r="E13" s="21">
        <v>20.626000000000001</v>
      </c>
      <c r="F13" s="21">
        <f t="shared" si="0"/>
        <v>20.626000000000001</v>
      </c>
      <c r="G13" s="22">
        <f>SUM(F13)</f>
        <v>20.626000000000001</v>
      </c>
      <c r="H13" s="23" t="s">
        <v>19</v>
      </c>
    </row>
    <row r="14" spans="1:8" ht="23.25" customHeight="1" x14ac:dyDescent="0.2">
      <c r="A14" s="62">
        <v>9</v>
      </c>
      <c r="B14" s="64">
        <v>209</v>
      </c>
      <c r="C14" s="66" t="s">
        <v>21</v>
      </c>
      <c r="D14" s="27">
        <v>8.0370000000000008</v>
      </c>
      <c r="E14" s="27">
        <v>25.372</v>
      </c>
      <c r="F14" s="27">
        <f t="shared" si="0"/>
        <v>17.335000000000001</v>
      </c>
      <c r="G14" s="68">
        <f>SUM(F14:F17)</f>
        <v>53.363</v>
      </c>
      <c r="H14" s="29" t="s">
        <v>19</v>
      </c>
    </row>
    <row r="15" spans="1:8" ht="23.25" customHeight="1" x14ac:dyDescent="0.2">
      <c r="A15" s="70"/>
      <c r="B15" s="71"/>
      <c r="C15" s="72"/>
      <c r="D15" s="32">
        <v>25.372</v>
      </c>
      <c r="E15" s="32">
        <v>30.748000000000001</v>
      </c>
      <c r="F15" s="32">
        <f t="shared" si="0"/>
        <v>5.3760000000000012</v>
      </c>
      <c r="G15" s="73"/>
      <c r="H15" s="50" t="s">
        <v>19</v>
      </c>
    </row>
    <row r="16" spans="1:8" ht="23.25" customHeight="1" x14ac:dyDescent="0.2">
      <c r="A16" s="70"/>
      <c r="B16" s="71"/>
      <c r="C16" s="72"/>
      <c r="D16" s="81"/>
      <c r="E16" s="81"/>
      <c r="F16" s="81"/>
      <c r="G16" s="74"/>
      <c r="H16" s="33" t="s">
        <v>22</v>
      </c>
    </row>
    <row r="17" spans="1:8" ht="23.25" customHeight="1" thickBot="1" x14ac:dyDescent="0.25">
      <c r="A17" s="63"/>
      <c r="B17" s="65"/>
      <c r="C17" s="67"/>
      <c r="D17" s="30">
        <v>30.748000000000001</v>
      </c>
      <c r="E17" s="30">
        <v>61.4</v>
      </c>
      <c r="F17" s="30">
        <f t="shared" ref="F17:F22" si="2">SUM(E17-D17)</f>
        <v>30.651999999999997</v>
      </c>
      <c r="G17" s="69"/>
      <c r="H17" s="31" t="s">
        <v>19</v>
      </c>
    </row>
    <row r="18" spans="1:8" ht="23.25" customHeight="1" x14ac:dyDescent="0.2">
      <c r="A18" s="62">
        <v>10</v>
      </c>
      <c r="B18" s="64">
        <v>210</v>
      </c>
      <c r="C18" s="66" t="s">
        <v>23</v>
      </c>
      <c r="D18" s="82">
        <v>0</v>
      </c>
      <c r="E18" s="82">
        <v>3.8660000000000001</v>
      </c>
      <c r="F18" s="81">
        <f>SUM(E18-D18)</f>
        <v>3.8660000000000001</v>
      </c>
      <c r="G18" s="68">
        <f>F19</f>
        <v>33.209000000000003</v>
      </c>
      <c r="H18" s="34" t="s">
        <v>24</v>
      </c>
    </row>
    <row r="19" spans="1:8" ht="23.25" customHeight="1" thickBot="1" x14ac:dyDescent="0.25">
      <c r="A19" s="70"/>
      <c r="B19" s="71"/>
      <c r="C19" s="72"/>
      <c r="D19" s="32">
        <v>3.8660000000000001</v>
      </c>
      <c r="E19" s="30">
        <v>37.075000000000003</v>
      </c>
      <c r="F19" s="32">
        <f>SUM(E19-D19)</f>
        <v>33.209000000000003</v>
      </c>
      <c r="G19" s="74"/>
      <c r="H19" s="35" t="s">
        <v>17</v>
      </c>
    </row>
    <row r="20" spans="1:8" ht="23.25" customHeight="1" x14ac:dyDescent="0.2">
      <c r="A20" s="62">
        <v>11</v>
      </c>
      <c r="B20" s="64">
        <v>211</v>
      </c>
      <c r="C20" s="66" t="s">
        <v>25</v>
      </c>
      <c r="D20" s="27">
        <v>0</v>
      </c>
      <c r="E20" s="27">
        <v>20.420000000000002</v>
      </c>
      <c r="F20" s="27">
        <f t="shared" si="2"/>
        <v>20.420000000000002</v>
      </c>
      <c r="G20" s="68">
        <f>SUM(F20+F21+F22+F24)</f>
        <v>75.58</v>
      </c>
      <c r="H20" s="29" t="s">
        <v>17</v>
      </c>
    </row>
    <row r="21" spans="1:8" ht="23.25" customHeight="1" x14ac:dyDescent="0.2">
      <c r="A21" s="70"/>
      <c r="B21" s="71"/>
      <c r="C21" s="72"/>
      <c r="D21" s="32">
        <v>20.420000000000002</v>
      </c>
      <c r="E21" s="32">
        <v>33.143000000000001</v>
      </c>
      <c r="F21" s="32">
        <f t="shared" si="2"/>
        <v>12.722999999999999</v>
      </c>
      <c r="G21" s="74"/>
      <c r="H21" s="35" t="s">
        <v>19</v>
      </c>
    </row>
    <row r="22" spans="1:8" ht="23.25" customHeight="1" x14ac:dyDescent="0.2">
      <c r="A22" s="70"/>
      <c r="B22" s="71"/>
      <c r="C22" s="72"/>
      <c r="D22" s="32">
        <v>33.143000000000001</v>
      </c>
      <c r="E22" s="32">
        <v>41.326000000000001</v>
      </c>
      <c r="F22" s="32">
        <f t="shared" si="2"/>
        <v>8.1829999999999998</v>
      </c>
      <c r="G22" s="74"/>
      <c r="H22" s="35" t="s">
        <v>26</v>
      </c>
    </row>
    <row r="23" spans="1:8" ht="23.25" customHeight="1" x14ac:dyDescent="0.2">
      <c r="A23" s="70"/>
      <c r="B23" s="71"/>
      <c r="C23" s="72"/>
      <c r="D23" s="81"/>
      <c r="E23" s="81"/>
      <c r="F23" s="81"/>
      <c r="G23" s="74"/>
      <c r="H23" s="33" t="s">
        <v>27</v>
      </c>
    </row>
    <row r="24" spans="1:8" ht="23.25" customHeight="1" thickBot="1" x14ac:dyDescent="0.25">
      <c r="A24" s="63"/>
      <c r="B24" s="65"/>
      <c r="C24" s="67"/>
      <c r="D24" s="30">
        <v>41.326000000000001</v>
      </c>
      <c r="E24" s="30">
        <v>75.58</v>
      </c>
      <c r="F24" s="30">
        <f>SUM(E24-D24)</f>
        <v>34.253999999999998</v>
      </c>
      <c r="G24" s="69"/>
      <c r="H24" s="31" t="s">
        <v>26</v>
      </c>
    </row>
    <row r="25" spans="1:8" ht="23.25" customHeight="1" x14ac:dyDescent="0.2">
      <c r="A25" s="62">
        <v>12</v>
      </c>
      <c r="B25" s="64">
        <v>212</v>
      </c>
      <c r="C25" s="66" t="s">
        <v>28</v>
      </c>
      <c r="D25" s="27">
        <v>0</v>
      </c>
      <c r="E25" s="27">
        <v>21.007000000000001</v>
      </c>
      <c r="F25" s="27">
        <f>SUM(E25-D25)</f>
        <v>21.007000000000001</v>
      </c>
      <c r="G25" s="68">
        <f>SUM(F25:F29)</f>
        <v>118.16</v>
      </c>
      <c r="H25" s="29" t="s">
        <v>17</v>
      </c>
    </row>
    <row r="26" spans="1:8" ht="23.25" customHeight="1" x14ac:dyDescent="0.2">
      <c r="A26" s="70"/>
      <c r="B26" s="71"/>
      <c r="C26" s="72"/>
      <c r="D26" s="32">
        <v>21.007000000000001</v>
      </c>
      <c r="E26" s="32">
        <v>46.771999999999998</v>
      </c>
      <c r="F26" s="32">
        <f>SUM(E26-D26)</f>
        <v>25.764999999999997</v>
      </c>
      <c r="G26" s="73"/>
      <c r="H26" s="50" t="s">
        <v>19</v>
      </c>
    </row>
    <row r="27" spans="1:8" ht="23.25" customHeight="1" x14ac:dyDescent="0.2">
      <c r="A27" s="70"/>
      <c r="B27" s="71"/>
      <c r="C27" s="72"/>
      <c r="D27" s="81"/>
      <c r="E27" s="81"/>
      <c r="F27" s="81"/>
      <c r="G27" s="74"/>
      <c r="H27" s="33" t="s">
        <v>29</v>
      </c>
    </row>
    <row r="28" spans="1:8" ht="23.25" customHeight="1" x14ac:dyDescent="0.2">
      <c r="A28" s="70"/>
      <c r="B28" s="71"/>
      <c r="C28" s="72"/>
      <c r="D28" s="32">
        <v>46.771999999999998</v>
      </c>
      <c r="E28" s="32">
        <v>74.897999999999996</v>
      </c>
      <c r="F28" s="32">
        <f t="shared" ref="F28:F33" si="3">SUM(E28-D28)</f>
        <v>28.125999999999998</v>
      </c>
      <c r="G28" s="74"/>
      <c r="H28" s="35" t="s">
        <v>19</v>
      </c>
    </row>
    <row r="29" spans="1:8" ht="23.25" customHeight="1" thickBot="1" x14ac:dyDescent="0.25">
      <c r="A29" s="63"/>
      <c r="B29" s="65"/>
      <c r="C29" s="67"/>
      <c r="D29" s="30">
        <v>74.897999999999996</v>
      </c>
      <c r="E29" s="30">
        <v>118.16</v>
      </c>
      <c r="F29" s="30">
        <f t="shared" si="3"/>
        <v>43.262</v>
      </c>
      <c r="G29" s="69"/>
      <c r="H29" s="31" t="s">
        <v>13</v>
      </c>
    </row>
    <row r="30" spans="1:8" ht="23.25" customHeight="1" x14ac:dyDescent="0.2">
      <c r="A30" s="62">
        <v>13</v>
      </c>
      <c r="B30" s="64">
        <v>213</v>
      </c>
      <c r="C30" s="66" t="s">
        <v>30</v>
      </c>
      <c r="D30" s="27">
        <v>3.4649999999999999</v>
      </c>
      <c r="E30" s="27">
        <v>60.828000000000003</v>
      </c>
      <c r="F30" s="27">
        <f t="shared" si="3"/>
        <v>57.363</v>
      </c>
      <c r="G30" s="68">
        <f>SUM(F30:F31)</f>
        <v>107.05</v>
      </c>
      <c r="H30" s="29" t="s">
        <v>17</v>
      </c>
    </row>
    <row r="31" spans="1:8" ht="23.25" customHeight="1" thickBot="1" x14ac:dyDescent="0.25">
      <c r="A31" s="63"/>
      <c r="B31" s="65"/>
      <c r="C31" s="67"/>
      <c r="D31" s="30">
        <v>60.828000000000003</v>
      </c>
      <c r="E31" s="30">
        <v>110.515</v>
      </c>
      <c r="F31" s="30">
        <f t="shared" si="3"/>
        <v>49.686999999999998</v>
      </c>
      <c r="G31" s="69"/>
      <c r="H31" s="31" t="s">
        <v>10</v>
      </c>
    </row>
    <row r="32" spans="1:8" ht="23.25" customHeight="1" x14ac:dyDescent="0.2">
      <c r="A32" s="62">
        <v>14</v>
      </c>
      <c r="B32" s="64">
        <v>214</v>
      </c>
      <c r="C32" s="66" t="s">
        <v>31</v>
      </c>
      <c r="D32" s="27">
        <v>1.214</v>
      </c>
      <c r="E32" s="27">
        <v>47.87</v>
      </c>
      <c r="F32" s="27">
        <f t="shared" si="3"/>
        <v>46.655999999999999</v>
      </c>
      <c r="G32" s="68">
        <f>SUM(F32:F36)</f>
        <v>160.26500000000001</v>
      </c>
      <c r="H32" s="29" t="s">
        <v>17</v>
      </c>
    </row>
    <row r="33" spans="1:8" ht="23.25" customHeight="1" x14ac:dyDescent="0.2">
      <c r="A33" s="70"/>
      <c r="B33" s="71"/>
      <c r="C33" s="72"/>
      <c r="D33" s="32">
        <v>47.87</v>
      </c>
      <c r="E33" s="32">
        <v>87.024000000000001</v>
      </c>
      <c r="F33" s="32">
        <f t="shared" si="3"/>
        <v>39.154000000000003</v>
      </c>
      <c r="G33" s="74"/>
      <c r="H33" s="35" t="s">
        <v>26</v>
      </c>
    </row>
    <row r="34" spans="1:8" ht="23.25" customHeight="1" x14ac:dyDescent="0.2">
      <c r="A34" s="70"/>
      <c r="B34" s="71"/>
      <c r="C34" s="72"/>
      <c r="D34" s="81"/>
      <c r="E34" s="81"/>
      <c r="F34" s="81"/>
      <c r="G34" s="74"/>
      <c r="H34" s="33" t="s">
        <v>32</v>
      </c>
    </row>
    <row r="35" spans="1:8" ht="23.25" customHeight="1" x14ac:dyDescent="0.2">
      <c r="A35" s="70"/>
      <c r="B35" s="71"/>
      <c r="C35" s="72"/>
      <c r="D35" s="32">
        <v>87.024000000000001</v>
      </c>
      <c r="E35" s="32">
        <v>117.449</v>
      </c>
      <c r="F35" s="32">
        <f>SUM(E35-D35)</f>
        <v>30.424999999999997</v>
      </c>
      <c r="G35" s="74"/>
      <c r="H35" s="35" t="s">
        <v>26</v>
      </c>
    </row>
    <row r="36" spans="1:8" ht="23.25" customHeight="1" thickBot="1" x14ac:dyDescent="0.25">
      <c r="A36" s="63"/>
      <c r="B36" s="65"/>
      <c r="C36" s="67"/>
      <c r="D36" s="30">
        <v>117.449</v>
      </c>
      <c r="E36" s="30">
        <v>161.47900000000001</v>
      </c>
      <c r="F36" s="30">
        <f>SUM(E36-D36)</f>
        <v>44.030000000000015</v>
      </c>
      <c r="G36" s="69"/>
      <c r="H36" s="31" t="s">
        <v>33</v>
      </c>
    </row>
    <row r="37" spans="1:8" ht="23.25" customHeight="1" thickBot="1" x14ac:dyDescent="0.25">
      <c r="A37" s="18">
        <v>15</v>
      </c>
      <c r="B37" s="19">
        <v>215</v>
      </c>
      <c r="C37" s="20" t="s">
        <v>34</v>
      </c>
      <c r="D37" s="21">
        <v>0</v>
      </c>
      <c r="E37" s="21">
        <v>22.289000000000001</v>
      </c>
      <c r="F37" s="21">
        <f>SUM(E37-D37)</f>
        <v>22.289000000000001</v>
      </c>
      <c r="G37" s="21">
        <f>SUM(F37)</f>
        <v>22.289000000000001</v>
      </c>
      <c r="H37" s="23" t="s">
        <v>10</v>
      </c>
    </row>
    <row r="38" spans="1:8" ht="23.25" customHeight="1" thickBot="1" x14ac:dyDescent="0.25">
      <c r="A38" s="18">
        <v>16</v>
      </c>
      <c r="B38" s="19">
        <v>216</v>
      </c>
      <c r="C38" s="20" t="s">
        <v>35</v>
      </c>
      <c r="D38" s="21">
        <v>0</v>
      </c>
      <c r="E38" s="21">
        <v>56.715000000000003</v>
      </c>
      <c r="F38" s="21">
        <f>SUM(E38-D38)</f>
        <v>56.715000000000003</v>
      </c>
      <c r="G38" s="22">
        <f>SUM(F38)</f>
        <v>56.715000000000003</v>
      </c>
      <c r="H38" s="23" t="s">
        <v>10</v>
      </c>
    </row>
    <row r="39" spans="1:8" ht="23.25" customHeight="1" x14ac:dyDescent="0.2">
      <c r="A39" s="62">
        <v>17</v>
      </c>
      <c r="B39" s="64">
        <v>218</v>
      </c>
      <c r="C39" s="66" t="s">
        <v>36</v>
      </c>
      <c r="D39" s="82">
        <v>0</v>
      </c>
      <c r="E39" s="82">
        <v>2.8759999999999999</v>
      </c>
      <c r="F39" s="81">
        <f>SUM(E39-D39)</f>
        <v>2.8759999999999999</v>
      </c>
      <c r="G39" s="68">
        <f>SUM(F40:F43)</f>
        <v>50.236999999999995</v>
      </c>
      <c r="H39" s="34" t="s">
        <v>37</v>
      </c>
    </row>
    <row r="40" spans="1:8" ht="23.25" customHeight="1" x14ac:dyDescent="0.2">
      <c r="A40" s="70"/>
      <c r="B40" s="71"/>
      <c r="C40" s="72"/>
      <c r="D40" s="32">
        <v>2.8759999999999999</v>
      </c>
      <c r="E40" s="32">
        <v>6.4329999999999998</v>
      </c>
      <c r="F40" s="32">
        <f>SUM(E40-D40)</f>
        <v>3.5569999999999999</v>
      </c>
      <c r="G40" s="74"/>
      <c r="H40" s="35" t="s">
        <v>26</v>
      </c>
    </row>
    <row r="41" spans="1:8" ht="23.25" customHeight="1" x14ac:dyDescent="0.2">
      <c r="A41" s="70"/>
      <c r="B41" s="71"/>
      <c r="C41" s="72"/>
      <c r="D41" s="32">
        <v>6.4329999999999998</v>
      </c>
      <c r="E41" s="32">
        <v>30.890999999999998</v>
      </c>
      <c r="F41" s="32">
        <f>SUM(E41-D41)</f>
        <v>24.457999999999998</v>
      </c>
      <c r="G41" s="74"/>
      <c r="H41" s="35" t="s">
        <v>10</v>
      </c>
    </row>
    <row r="42" spans="1:8" ht="23.25" customHeight="1" x14ac:dyDescent="0.2">
      <c r="A42" s="70"/>
      <c r="B42" s="71"/>
      <c r="C42" s="72"/>
      <c r="D42" s="81"/>
      <c r="E42" s="81"/>
      <c r="F42" s="81"/>
      <c r="G42" s="74"/>
      <c r="H42" s="33" t="s">
        <v>38</v>
      </c>
    </row>
    <row r="43" spans="1:8" ht="23.25" customHeight="1" thickBot="1" x14ac:dyDescent="0.25">
      <c r="A43" s="63"/>
      <c r="B43" s="65"/>
      <c r="C43" s="67"/>
      <c r="D43" s="30">
        <v>30.890999999999998</v>
      </c>
      <c r="E43" s="30">
        <v>53.113</v>
      </c>
      <c r="F43" s="30">
        <f>SUM(E43-D43)</f>
        <v>22.222000000000001</v>
      </c>
      <c r="G43" s="69"/>
      <c r="H43" s="31" t="s">
        <v>10</v>
      </c>
    </row>
    <row r="44" spans="1:8" ht="23.25" customHeight="1" thickBot="1" x14ac:dyDescent="0.25">
      <c r="A44" s="18">
        <v>18</v>
      </c>
      <c r="B44" s="19">
        <v>219</v>
      </c>
      <c r="C44" s="20" t="s">
        <v>39</v>
      </c>
      <c r="D44" s="21">
        <v>0</v>
      </c>
      <c r="E44" s="21">
        <v>5.5E-2</v>
      </c>
      <c r="F44" s="21">
        <f>SUM(E44-D44)</f>
        <v>5.5E-2</v>
      </c>
      <c r="G44" s="22">
        <f>SUM(F44)</f>
        <v>5.5E-2</v>
      </c>
      <c r="H44" s="23" t="s">
        <v>33</v>
      </c>
    </row>
    <row r="45" spans="1:8" ht="23.25" customHeight="1" thickBot="1" x14ac:dyDescent="0.25">
      <c r="A45" s="18">
        <v>19</v>
      </c>
      <c r="B45" s="19">
        <v>220</v>
      </c>
      <c r="C45" s="20" t="s">
        <v>40</v>
      </c>
      <c r="D45" s="21">
        <v>0</v>
      </c>
      <c r="E45" s="21">
        <v>0.28699999999999998</v>
      </c>
      <c r="F45" s="21">
        <f>SUM(E45-D45)</f>
        <v>0.28699999999999998</v>
      </c>
      <c r="G45" s="22">
        <f>SUM(F45)</f>
        <v>0.28699999999999998</v>
      </c>
      <c r="H45" s="23" t="s">
        <v>33</v>
      </c>
    </row>
    <row r="46" spans="1:8" ht="23.25" customHeight="1" x14ac:dyDescent="0.2">
      <c r="A46" s="62">
        <v>20</v>
      </c>
      <c r="B46" s="64">
        <v>221</v>
      </c>
      <c r="C46" s="66" t="s">
        <v>41</v>
      </c>
      <c r="D46" s="82">
        <v>0</v>
      </c>
      <c r="E46" s="82">
        <v>4.91</v>
      </c>
      <c r="F46" s="81">
        <f>SUM(E46-D46)</f>
        <v>4.91</v>
      </c>
      <c r="G46" s="68">
        <f>SUM(F47:F48)</f>
        <v>48.899000000000001</v>
      </c>
      <c r="H46" s="34" t="s">
        <v>37</v>
      </c>
    </row>
    <row r="47" spans="1:8" ht="23.25" customHeight="1" x14ac:dyDescent="0.2">
      <c r="A47" s="70"/>
      <c r="B47" s="71"/>
      <c r="C47" s="72"/>
      <c r="D47" s="32">
        <v>4.91</v>
      </c>
      <c r="E47" s="32">
        <v>33.512999999999998</v>
      </c>
      <c r="F47" s="32">
        <f>SUM(E47-D47)</f>
        <v>28.602999999999998</v>
      </c>
      <c r="G47" s="74"/>
      <c r="H47" s="35" t="s">
        <v>42</v>
      </c>
    </row>
    <row r="48" spans="1:8" ht="23.25" customHeight="1" thickBot="1" x14ac:dyDescent="0.25">
      <c r="A48" s="63"/>
      <c r="B48" s="65"/>
      <c r="C48" s="67"/>
      <c r="D48" s="30">
        <v>33.512999999999998</v>
      </c>
      <c r="E48" s="30">
        <v>53.808999999999997</v>
      </c>
      <c r="F48" s="30">
        <f>SUM(E48-D48)</f>
        <v>20.295999999999999</v>
      </c>
      <c r="G48" s="69"/>
      <c r="H48" s="31" t="s">
        <v>26</v>
      </c>
    </row>
    <row r="49" spans="1:8" ht="23.25" customHeight="1" x14ac:dyDescent="0.2">
      <c r="A49" s="62">
        <v>21</v>
      </c>
      <c r="B49" s="64">
        <v>222</v>
      </c>
      <c r="C49" s="66" t="s">
        <v>43</v>
      </c>
      <c r="D49" s="27">
        <v>2.4300000000000002</v>
      </c>
      <c r="E49" s="27">
        <v>25.975999999999999</v>
      </c>
      <c r="F49" s="27">
        <f>SUM(E49-D49)</f>
        <v>23.545999999999999</v>
      </c>
      <c r="G49" s="68">
        <f>SUM(F49:F52)</f>
        <v>63.398000000000003</v>
      </c>
      <c r="H49" s="29" t="s">
        <v>42</v>
      </c>
    </row>
    <row r="50" spans="1:8" ht="23.25" customHeight="1" x14ac:dyDescent="0.2">
      <c r="A50" s="70"/>
      <c r="B50" s="71"/>
      <c r="C50" s="72"/>
      <c r="D50" s="32">
        <v>25.975999999999999</v>
      </c>
      <c r="E50" s="32">
        <v>42.68</v>
      </c>
      <c r="F50" s="32">
        <f>SUM(E50-D50)</f>
        <v>16.704000000000001</v>
      </c>
      <c r="G50" s="74"/>
      <c r="H50" s="35" t="s">
        <v>33</v>
      </c>
    </row>
    <row r="51" spans="1:8" ht="23.25" customHeight="1" x14ac:dyDescent="0.2">
      <c r="A51" s="70"/>
      <c r="B51" s="71"/>
      <c r="C51" s="72"/>
      <c r="D51" s="81"/>
      <c r="E51" s="81"/>
      <c r="F51" s="81"/>
      <c r="G51" s="74"/>
      <c r="H51" s="33" t="s">
        <v>44</v>
      </c>
    </row>
    <row r="52" spans="1:8" ht="23.25" customHeight="1" thickBot="1" x14ac:dyDescent="0.25">
      <c r="A52" s="63"/>
      <c r="B52" s="65"/>
      <c r="C52" s="67"/>
      <c r="D52" s="30">
        <v>42.68</v>
      </c>
      <c r="E52" s="30">
        <v>65.828000000000003</v>
      </c>
      <c r="F52" s="30">
        <f>SUM(E52-D52)</f>
        <v>23.148000000000003</v>
      </c>
      <c r="G52" s="69"/>
      <c r="H52" s="31" t="s">
        <v>33</v>
      </c>
    </row>
    <row r="53" spans="1:8" ht="23.25" customHeight="1" x14ac:dyDescent="0.2">
      <c r="A53" s="62">
        <v>22</v>
      </c>
      <c r="B53" s="64">
        <v>224</v>
      </c>
      <c r="C53" s="66" t="s">
        <v>45</v>
      </c>
      <c r="D53" s="27">
        <v>0</v>
      </c>
      <c r="E53" s="27">
        <v>22.949000000000002</v>
      </c>
      <c r="F53" s="27">
        <f>SUM(E53-D53)</f>
        <v>22.949000000000002</v>
      </c>
      <c r="G53" s="68">
        <f>SUM(F53:F61)</f>
        <v>110.45399999999999</v>
      </c>
      <c r="H53" s="29" t="s">
        <v>10</v>
      </c>
    </row>
    <row r="54" spans="1:8" ht="23.25" customHeight="1" x14ac:dyDescent="0.2">
      <c r="A54" s="70"/>
      <c r="B54" s="71"/>
      <c r="C54" s="72"/>
      <c r="D54" s="32">
        <v>22.949000000000002</v>
      </c>
      <c r="E54" s="32">
        <v>40.256</v>
      </c>
      <c r="F54" s="32">
        <f>SUM(E54-D54)</f>
        <v>17.306999999999999</v>
      </c>
      <c r="G54" s="74"/>
      <c r="H54" s="35" t="s">
        <v>26</v>
      </c>
    </row>
    <row r="55" spans="1:8" ht="23.25" customHeight="1" x14ac:dyDescent="0.2">
      <c r="A55" s="70"/>
      <c r="B55" s="71"/>
      <c r="C55" s="72"/>
      <c r="D55" s="81"/>
      <c r="E55" s="81"/>
      <c r="F55" s="81"/>
      <c r="G55" s="74"/>
      <c r="H55" s="33" t="s">
        <v>46</v>
      </c>
    </row>
    <row r="56" spans="1:8" ht="23.25" customHeight="1" x14ac:dyDescent="0.2">
      <c r="A56" s="70"/>
      <c r="B56" s="71"/>
      <c r="C56" s="72"/>
      <c r="D56" s="32">
        <v>40.256</v>
      </c>
      <c r="E56" s="32">
        <v>51.951000000000001</v>
      </c>
      <c r="F56" s="32">
        <f>SUM(E56-D56)</f>
        <v>11.695</v>
      </c>
      <c r="G56" s="74"/>
      <c r="H56" s="35" t="s">
        <v>26</v>
      </c>
    </row>
    <row r="57" spans="1:8" ht="23.25" customHeight="1" x14ac:dyDescent="0.2">
      <c r="A57" s="70"/>
      <c r="B57" s="71"/>
      <c r="C57" s="72"/>
      <c r="D57" s="81"/>
      <c r="E57" s="81"/>
      <c r="F57" s="81"/>
      <c r="G57" s="74"/>
      <c r="H57" s="33" t="s">
        <v>47</v>
      </c>
    </row>
    <row r="58" spans="1:8" ht="23.25" customHeight="1" x14ac:dyDescent="0.2">
      <c r="A58" s="70"/>
      <c r="B58" s="71"/>
      <c r="C58" s="72"/>
      <c r="D58" s="32">
        <v>51.951000000000001</v>
      </c>
      <c r="E58" s="32">
        <v>80.599999999999994</v>
      </c>
      <c r="F58" s="32">
        <f>SUM(E58-D58)</f>
        <v>28.648999999999994</v>
      </c>
      <c r="G58" s="74"/>
      <c r="H58" s="35" t="s">
        <v>26</v>
      </c>
    </row>
    <row r="59" spans="1:8" ht="23.25" customHeight="1" x14ac:dyDescent="0.2">
      <c r="A59" s="70"/>
      <c r="B59" s="71"/>
      <c r="C59" s="72"/>
      <c r="D59" s="32">
        <v>80.599999999999994</v>
      </c>
      <c r="E59" s="32">
        <v>94.893000000000001</v>
      </c>
      <c r="F59" s="32">
        <f>SUM(E59-D59)</f>
        <v>14.293000000000006</v>
      </c>
      <c r="G59" s="74"/>
      <c r="H59" s="35" t="s">
        <v>33</v>
      </c>
    </row>
    <row r="60" spans="1:8" ht="23.25" customHeight="1" x14ac:dyDescent="0.2">
      <c r="A60" s="70"/>
      <c r="B60" s="71"/>
      <c r="C60" s="72"/>
      <c r="D60" s="81"/>
      <c r="E60" s="81"/>
      <c r="F60" s="81"/>
      <c r="G60" s="74"/>
      <c r="H60" s="33" t="s">
        <v>48</v>
      </c>
    </row>
    <row r="61" spans="1:8" ht="23.25" customHeight="1" thickBot="1" x14ac:dyDescent="0.25">
      <c r="A61" s="63"/>
      <c r="B61" s="65"/>
      <c r="C61" s="67"/>
      <c r="D61" s="30">
        <v>94.893000000000001</v>
      </c>
      <c r="E61" s="30">
        <v>110.45399999999999</v>
      </c>
      <c r="F61" s="30">
        <f>SUM(E61-D61)</f>
        <v>15.560999999999993</v>
      </c>
      <c r="G61" s="69"/>
      <c r="H61" s="31" t="s">
        <v>33</v>
      </c>
    </row>
    <row r="62" spans="1:8" ht="23.25" customHeight="1" thickBot="1" x14ac:dyDescent="0.25">
      <c r="A62" s="45">
        <v>23</v>
      </c>
      <c r="B62" s="46">
        <v>225</v>
      </c>
      <c r="C62" s="47" t="s">
        <v>49</v>
      </c>
      <c r="D62" s="48">
        <v>0</v>
      </c>
      <c r="E62" s="48">
        <v>0.182</v>
      </c>
      <c r="F62" s="48">
        <f>SUM(E62-D62)</f>
        <v>0.182</v>
      </c>
      <c r="G62" s="26">
        <f>SUM(F62)</f>
        <v>0.182</v>
      </c>
      <c r="H62" s="40" t="s">
        <v>33</v>
      </c>
    </row>
    <row r="63" spans="1:8" ht="23.25" customHeight="1" x14ac:dyDescent="0.2">
      <c r="A63" s="62">
        <v>24</v>
      </c>
      <c r="B63" s="64">
        <v>226</v>
      </c>
      <c r="C63" s="64" t="s">
        <v>50</v>
      </c>
      <c r="D63" s="27">
        <v>0</v>
      </c>
      <c r="E63" s="27">
        <v>7.8319999999999999</v>
      </c>
      <c r="F63" s="27">
        <f>SUM(E63-D63)</f>
        <v>7.8319999999999999</v>
      </c>
      <c r="G63" s="75">
        <f>SUM(F63:F66)</f>
        <v>45.36</v>
      </c>
      <c r="H63" s="29" t="s">
        <v>26</v>
      </c>
    </row>
    <row r="64" spans="1:8" ht="23.25" customHeight="1" x14ac:dyDescent="0.2">
      <c r="A64" s="70"/>
      <c r="B64" s="71"/>
      <c r="C64" s="71"/>
      <c r="D64" s="32">
        <v>7.8319999999999999</v>
      </c>
      <c r="E64" s="32">
        <v>34.195999999999998</v>
      </c>
      <c r="F64" s="32">
        <f>SUM(E64-D64)</f>
        <v>26.363999999999997</v>
      </c>
      <c r="G64" s="76"/>
      <c r="H64" s="35" t="s">
        <v>42</v>
      </c>
    </row>
    <row r="65" spans="1:8" ht="23.25" customHeight="1" x14ac:dyDescent="0.2">
      <c r="A65" s="70"/>
      <c r="B65" s="71"/>
      <c r="C65" s="71"/>
      <c r="D65" s="81"/>
      <c r="E65" s="81"/>
      <c r="F65" s="81"/>
      <c r="G65" s="76"/>
      <c r="H65" s="33" t="s">
        <v>51</v>
      </c>
    </row>
    <row r="66" spans="1:8" ht="23.25" customHeight="1" thickBot="1" x14ac:dyDescent="0.25">
      <c r="A66" s="63"/>
      <c r="B66" s="65"/>
      <c r="C66" s="65"/>
      <c r="D66" s="30">
        <v>34.195999999999998</v>
      </c>
      <c r="E66" s="49">
        <v>45.36</v>
      </c>
      <c r="F66" s="30">
        <f>SUM(E66-D66)</f>
        <v>11.164000000000001</v>
      </c>
      <c r="G66" s="77"/>
      <c r="H66" s="31" t="s">
        <v>42</v>
      </c>
    </row>
    <row r="67" spans="1:8" ht="23.25" customHeight="1" thickBot="1" x14ac:dyDescent="0.25">
      <c r="A67" s="18">
        <v>25</v>
      </c>
      <c r="B67" s="19">
        <v>227</v>
      </c>
      <c r="C67" s="20" t="s">
        <v>104</v>
      </c>
      <c r="D67" s="21">
        <v>0</v>
      </c>
      <c r="E67" s="21">
        <v>18.106000000000002</v>
      </c>
      <c r="F67" s="21">
        <f>SUM(E67-D67)</f>
        <v>18.106000000000002</v>
      </c>
      <c r="G67" s="22">
        <f>SUM(F67)</f>
        <v>18.106000000000002</v>
      </c>
      <c r="H67" s="23" t="s">
        <v>42</v>
      </c>
    </row>
    <row r="68" spans="1:8" ht="23.25" customHeight="1" x14ac:dyDescent="0.2">
      <c r="A68" s="62">
        <v>26</v>
      </c>
      <c r="B68" s="64">
        <v>228</v>
      </c>
      <c r="C68" s="66" t="s">
        <v>52</v>
      </c>
      <c r="D68" s="27">
        <v>0</v>
      </c>
      <c r="E68" s="27">
        <v>19.029</v>
      </c>
      <c r="F68" s="27">
        <f>SUM(E68-D68)</f>
        <v>19.029</v>
      </c>
      <c r="G68" s="68">
        <f>SUM(F68:F71)</f>
        <v>56.131</v>
      </c>
      <c r="H68" s="29" t="s">
        <v>19</v>
      </c>
    </row>
    <row r="69" spans="1:8" ht="23.25" customHeight="1" x14ac:dyDescent="0.2">
      <c r="A69" s="70"/>
      <c r="B69" s="71"/>
      <c r="C69" s="72"/>
      <c r="D69" s="32">
        <v>19.029</v>
      </c>
      <c r="E69" s="32">
        <v>31.734000000000002</v>
      </c>
      <c r="F69" s="32">
        <f>SUM(E69-D69)</f>
        <v>12.705000000000002</v>
      </c>
      <c r="G69" s="74"/>
      <c r="H69" s="35" t="s">
        <v>26</v>
      </c>
    </row>
    <row r="70" spans="1:8" ht="23.25" customHeight="1" x14ac:dyDescent="0.2">
      <c r="A70" s="70"/>
      <c r="B70" s="71"/>
      <c r="C70" s="72"/>
      <c r="D70" s="81"/>
      <c r="E70" s="81"/>
      <c r="F70" s="81"/>
      <c r="G70" s="74"/>
      <c r="H70" s="33" t="s">
        <v>53</v>
      </c>
    </row>
    <row r="71" spans="1:8" ht="23.25" customHeight="1" thickBot="1" x14ac:dyDescent="0.25">
      <c r="A71" s="63"/>
      <c r="B71" s="65"/>
      <c r="C71" s="67"/>
      <c r="D71" s="30">
        <v>31.734000000000002</v>
      </c>
      <c r="E71" s="30">
        <v>56.131</v>
      </c>
      <c r="F71" s="30">
        <f>SUM(E71-D71)</f>
        <v>24.396999999999998</v>
      </c>
      <c r="G71" s="69"/>
      <c r="H71" s="31" t="s">
        <v>26</v>
      </c>
    </row>
    <row r="72" spans="1:8" ht="23.25" customHeight="1" x14ac:dyDescent="0.2">
      <c r="A72" s="62">
        <v>27</v>
      </c>
      <c r="B72" s="64">
        <v>229</v>
      </c>
      <c r="C72" s="66" t="s">
        <v>54</v>
      </c>
      <c r="D72" s="27">
        <v>0</v>
      </c>
      <c r="E72" s="36">
        <v>12.994</v>
      </c>
      <c r="F72" s="27">
        <f>SUM(E72-D72)</f>
        <v>12.994</v>
      </c>
      <c r="G72" s="68">
        <f>SUM(F72:F74)</f>
        <v>21.835999999999999</v>
      </c>
      <c r="H72" s="29" t="s">
        <v>33</v>
      </c>
    </row>
    <row r="73" spans="1:8" ht="23.25" customHeight="1" x14ac:dyDescent="0.2">
      <c r="A73" s="70"/>
      <c r="B73" s="71"/>
      <c r="C73" s="72"/>
      <c r="D73" s="81"/>
      <c r="E73" s="81"/>
      <c r="F73" s="81"/>
      <c r="G73" s="74"/>
      <c r="H73" s="33" t="s">
        <v>55</v>
      </c>
    </row>
    <row r="74" spans="1:8" ht="23.25" customHeight="1" thickBot="1" x14ac:dyDescent="0.25">
      <c r="A74" s="63"/>
      <c r="B74" s="65"/>
      <c r="C74" s="67"/>
      <c r="D74" s="30">
        <v>12.994</v>
      </c>
      <c r="E74" s="30">
        <v>21.835999999999999</v>
      </c>
      <c r="F74" s="30">
        <f>SUM(E74-D74)</f>
        <v>8.8419999999999987</v>
      </c>
      <c r="G74" s="69"/>
      <c r="H74" s="31" t="s">
        <v>33</v>
      </c>
    </row>
    <row r="75" spans="1:8" ht="23.25" customHeight="1" x14ac:dyDescent="0.2">
      <c r="A75" s="62">
        <v>28</v>
      </c>
      <c r="B75" s="64">
        <v>230</v>
      </c>
      <c r="C75" s="66" t="s">
        <v>56</v>
      </c>
      <c r="D75" s="27">
        <v>0</v>
      </c>
      <c r="E75" s="27">
        <v>13.236000000000001</v>
      </c>
      <c r="F75" s="27">
        <f>SUM(E75-D75)</f>
        <v>13.236000000000001</v>
      </c>
      <c r="G75" s="68">
        <f>SUM(F75:F77)</f>
        <v>24.963999999999999</v>
      </c>
      <c r="H75" s="29" t="s">
        <v>33</v>
      </c>
    </row>
    <row r="76" spans="1:8" ht="23.25" customHeight="1" x14ac:dyDescent="0.2">
      <c r="A76" s="70"/>
      <c r="B76" s="71"/>
      <c r="C76" s="72"/>
      <c r="D76" s="81"/>
      <c r="E76" s="81"/>
      <c r="F76" s="81"/>
      <c r="G76" s="74"/>
      <c r="H76" s="33" t="s">
        <v>57</v>
      </c>
    </row>
    <row r="77" spans="1:8" ht="23.25" customHeight="1" thickBot="1" x14ac:dyDescent="0.25">
      <c r="A77" s="63"/>
      <c r="B77" s="65"/>
      <c r="C77" s="67"/>
      <c r="D77" s="30">
        <v>13.236000000000001</v>
      </c>
      <c r="E77" s="30">
        <v>24.963999999999999</v>
      </c>
      <c r="F77" s="30">
        <f t="shared" ref="F77:F92" si="4">SUM(E77-D77)</f>
        <v>11.727999999999998</v>
      </c>
      <c r="G77" s="69"/>
      <c r="H77" s="31" t="s">
        <v>33</v>
      </c>
    </row>
    <row r="78" spans="1:8" ht="23.25" customHeight="1" thickBot="1" x14ac:dyDescent="0.25">
      <c r="A78" s="18">
        <v>29</v>
      </c>
      <c r="B78" s="19">
        <v>231</v>
      </c>
      <c r="C78" s="20" t="s">
        <v>58</v>
      </c>
      <c r="D78" s="21">
        <v>0</v>
      </c>
      <c r="E78" s="21">
        <v>17.408000000000001</v>
      </c>
      <c r="F78" s="21">
        <f t="shared" si="4"/>
        <v>17.408000000000001</v>
      </c>
      <c r="G78" s="22">
        <f>SUM(F78)</f>
        <v>17.408000000000001</v>
      </c>
      <c r="H78" s="23" t="s">
        <v>33</v>
      </c>
    </row>
    <row r="79" spans="1:8" ht="23.25" customHeight="1" thickBot="1" x14ac:dyDescent="0.25">
      <c r="A79" s="18">
        <f>SUM(A78+1)</f>
        <v>30</v>
      </c>
      <c r="B79" s="19">
        <v>233</v>
      </c>
      <c r="C79" s="20" t="s">
        <v>59</v>
      </c>
      <c r="D79" s="21">
        <v>0</v>
      </c>
      <c r="E79" s="21">
        <v>11.523999999999999</v>
      </c>
      <c r="F79" s="21">
        <f t="shared" si="4"/>
        <v>11.523999999999999</v>
      </c>
      <c r="G79" s="22">
        <f>SUM(F79)</f>
        <v>11.523999999999999</v>
      </c>
      <c r="H79" s="23" t="s">
        <v>42</v>
      </c>
    </row>
    <row r="80" spans="1:8" ht="23.25" customHeight="1" thickBot="1" x14ac:dyDescent="0.25">
      <c r="A80" s="18">
        <f>SUM(A79+1)</f>
        <v>31</v>
      </c>
      <c r="B80" s="19">
        <v>234</v>
      </c>
      <c r="C80" s="20" t="s">
        <v>60</v>
      </c>
      <c r="D80" s="21">
        <v>0</v>
      </c>
      <c r="E80" s="21">
        <v>21.922999999999998</v>
      </c>
      <c r="F80" s="21">
        <f t="shared" si="4"/>
        <v>21.922999999999998</v>
      </c>
      <c r="G80" s="22">
        <v>22.783000000000001</v>
      </c>
      <c r="H80" s="23" t="s">
        <v>33</v>
      </c>
    </row>
    <row r="81" spans="1:8" ht="23.25" customHeight="1" x14ac:dyDescent="0.2">
      <c r="A81" s="62">
        <v>32</v>
      </c>
      <c r="B81" s="64">
        <v>235</v>
      </c>
      <c r="C81" s="37" t="s">
        <v>61</v>
      </c>
      <c r="D81" s="27">
        <v>0</v>
      </c>
      <c r="E81" s="27">
        <v>22.134</v>
      </c>
      <c r="F81" s="27">
        <f t="shared" si="4"/>
        <v>22.134</v>
      </c>
      <c r="G81" s="68">
        <f>SUM(F81:F82)</f>
        <v>55.164999999999999</v>
      </c>
      <c r="H81" s="29" t="s">
        <v>26</v>
      </c>
    </row>
    <row r="82" spans="1:8" ht="23.25" customHeight="1" thickBot="1" x14ac:dyDescent="0.25">
      <c r="A82" s="63"/>
      <c r="B82" s="65"/>
      <c r="C82" s="38"/>
      <c r="D82" s="30">
        <v>22.134</v>
      </c>
      <c r="E82" s="30">
        <v>55.164999999999999</v>
      </c>
      <c r="F82" s="30">
        <f t="shared" si="4"/>
        <v>33.030999999999999</v>
      </c>
      <c r="G82" s="69"/>
      <c r="H82" s="31" t="s">
        <v>13</v>
      </c>
    </row>
    <row r="83" spans="1:8" ht="23.25" customHeight="1" thickBot="1" x14ac:dyDescent="0.25">
      <c r="A83" s="18">
        <v>33</v>
      </c>
      <c r="B83" s="19">
        <v>236</v>
      </c>
      <c r="C83" s="20" t="s">
        <v>62</v>
      </c>
      <c r="D83" s="21">
        <v>0</v>
      </c>
      <c r="E83" s="21">
        <v>25.094999999999999</v>
      </c>
      <c r="F83" s="21">
        <f t="shared" si="4"/>
        <v>25.094999999999999</v>
      </c>
      <c r="G83" s="22">
        <f t="shared" ref="G83:G89" si="5">SUM(F83)</f>
        <v>25.094999999999999</v>
      </c>
      <c r="H83" s="23" t="s">
        <v>13</v>
      </c>
    </row>
    <row r="84" spans="1:8" ht="23.25" customHeight="1" thickBot="1" x14ac:dyDescent="0.25">
      <c r="A84" s="18">
        <v>34</v>
      </c>
      <c r="B84" s="19">
        <v>237</v>
      </c>
      <c r="C84" s="20" t="s">
        <v>63</v>
      </c>
      <c r="D84" s="21">
        <v>0</v>
      </c>
      <c r="E84" s="21">
        <v>7.0060000000000002</v>
      </c>
      <c r="F84" s="21">
        <f t="shared" si="4"/>
        <v>7.0060000000000002</v>
      </c>
      <c r="G84" s="22">
        <f t="shared" si="5"/>
        <v>7.0060000000000002</v>
      </c>
      <c r="H84" s="23" t="s">
        <v>13</v>
      </c>
    </row>
    <row r="85" spans="1:8" ht="23.25" customHeight="1" thickBot="1" x14ac:dyDescent="0.25">
      <c r="A85" s="18">
        <v>35</v>
      </c>
      <c r="B85" s="19">
        <v>240</v>
      </c>
      <c r="C85" s="20" t="s">
        <v>64</v>
      </c>
      <c r="D85" s="21">
        <v>0</v>
      </c>
      <c r="E85" s="21">
        <v>11.243</v>
      </c>
      <c r="F85" s="21">
        <f t="shared" si="4"/>
        <v>11.243</v>
      </c>
      <c r="G85" s="22">
        <f t="shared" si="5"/>
        <v>11.243</v>
      </c>
      <c r="H85" s="23" t="s">
        <v>13</v>
      </c>
    </row>
    <row r="86" spans="1:8" ht="23.25" customHeight="1" thickBot="1" x14ac:dyDescent="0.25">
      <c r="A86" s="18">
        <v>36</v>
      </c>
      <c r="B86" s="19">
        <v>259</v>
      </c>
      <c r="C86" s="20" t="s">
        <v>65</v>
      </c>
      <c r="D86" s="21">
        <v>0</v>
      </c>
      <c r="E86" s="21">
        <v>0.39300000000000002</v>
      </c>
      <c r="F86" s="21">
        <f t="shared" si="4"/>
        <v>0.39300000000000002</v>
      </c>
      <c r="G86" s="22">
        <f t="shared" si="5"/>
        <v>0.39300000000000002</v>
      </c>
      <c r="H86" s="23" t="s">
        <v>33</v>
      </c>
    </row>
    <row r="87" spans="1:8" ht="23.25" customHeight="1" thickBot="1" x14ac:dyDescent="0.25">
      <c r="A87" s="18">
        <v>37</v>
      </c>
      <c r="B87" s="19">
        <v>261</v>
      </c>
      <c r="C87" s="20" t="s">
        <v>66</v>
      </c>
      <c r="D87" s="21">
        <v>0</v>
      </c>
      <c r="E87" s="21">
        <v>0.11600000000000001</v>
      </c>
      <c r="F87" s="21">
        <f t="shared" si="4"/>
        <v>0.11600000000000001</v>
      </c>
      <c r="G87" s="22">
        <f t="shared" si="5"/>
        <v>0.11600000000000001</v>
      </c>
      <c r="H87" s="23" t="s">
        <v>33</v>
      </c>
    </row>
    <row r="88" spans="1:8" ht="23.25" customHeight="1" thickBot="1" x14ac:dyDescent="0.25">
      <c r="A88" s="18">
        <v>38</v>
      </c>
      <c r="B88" s="19">
        <v>271</v>
      </c>
      <c r="C88" s="20" t="s">
        <v>67</v>
      </c>
      <c r="D88" s="21">
        <v>0</v>
      </c>
      <c r="E88" s="21">
        <v>0.4</v>
      </c>
      <c r="F88" s="21">
        <f t="shared" si="4"/>
        <v>0.4</v>
      </c>
      <c r="G88" s="22">
        <f t="shared" si="5"/>
        <v>0.4</v>
      </c>
      <c r="H88" s="23" t="s">
        <v>33</v>
      </c>
    </row>
    <row r="89" spans="1:8" ht="23.25" customHeight="1" thickBot="1" x14ac:dyDescent="0.25">
      <c r="A89" s="18">
        <v>39</v>
      </c>
      <c r="B89" s="19">
        <v>377</v>
      </c>
      <c r="C89" s="20" t="s">
        <v>68</v>
      </c>
      <c r="D89" s="21">
        <v>6.81</v>
      </c>
      <c r="E89" s="21">
        <v>8.8740000000000006</v>
      </c>
      <c r="F89" s="21">
        <f t="shared" si="4"/>
        <v>2.0640000000000009</v>
      </c>
      <c r="G89" s="22">
        <f t="shared" si="5"/>
        <v>2.0640000000000009</v>
      </c>
      <c r="H89" s="23" t="s">
        <v>33</v>
      </c>
    </row>
    <row r="90" spans="1:8" ht="23.25" customHeight="1" x14ac:dyDescent="0.2">
      <c r="A90" s="62">
        <v>40</v>
      </c>
      <c r="B90" s="64">
        <v>501</v>
      </c>
      <c r="C90" s="66" t="s">
        <v>105</v>
      </c>
      <c r="D90" s="82">
        <v>0</v>
      </c>
      <c r="E90" s="83">
        <v>15.284000000000001</v>
      </c>
      <c r="F90" s="81">
        <f t="shared" si="4"/>
        <v>15.284000000000001</v>
      </c>
      <c r="G90" s="68">
        <f>F91+F93</f>
        <v>55.199999999999996</v>
      </c>
      <c r="H90" s="29" t="s">
        <v>37</v>
      </c>
    </row>
    <row r="91" spans="1:8" ht="23.25" customHeight="1" x14ac:dyDescent="0.2">
      <c r="A91" s="70"/>
      <c r="B91" s="71"/>
      <c r="C91" s="72"/>
      <c r="D91" s="32">
        <v>15.284000000000001</v>
      </c>
      <c r="E91" s="32">
        <v>23.376999999999999</v>
      </c>
      <c r="F91" s="32">
        <f t="shared" si="4"/>
        <v>8.0929999999999982</v>
      </c>
      <c r="G91" s="74"/>
      <c r="H91" s="35" t="s">
        <v>42</v>
      </c>
    </row>
    <row r="92" spans="1:8" ht="23.25" customHeight="1" x14ac:dyDescent="0.2">
      <c r="A92" s="70"/>
      <c r="B92" s="71"/>
      <c r="C92" s="72"/>
      <c r="D92" s="81">
        <v>23.376999999999999</v>
      </c>
      <c r="E92" s="81">
        <v>31.032</v>
      </c>
      <c r="F92" s="81">
        <f t="shared" si="4"/>
        <v>7.6550000000000011</v>
      </c>
      <c r="G92" s="74"/>
      <c r="H92" s="35" t="s">
        <v>37</v>
      </c>
    </row>
    <row r="93" spans="1:8" ht="23.25" customHeight="1" thickBot="1" x14ac:dyDescent="0.25">
      <c r="A93" s="63"/>
      <c r="B93" s="65"/>
      <c r="C93" s="67"/>
      <c r="D93" s="32">
        <v>31.032</v>
      </c>
      <c r="E93" s="30">
        <v>78.138999999999996</v>
      </c>
      <c r="F93" s="30">
        <f t="shared" ref="F93:F98" si="6">SUM(E93-D93)</f>
        <v>47.106999999999999</v>
      </c>
      <c r="G93" s="69"/>
      <c r="H93" s="31" t="s">
        <v>42</v>
      </c>
    </row>
    <row r="94" spans="1:8" ht="23.25" customHeight="1" thickBot="1" x14ac:dyDescent="0.25">
      <c r="A94" s="18">
        <v>41</v>
      </c>
      <c r="B94" s="19">
        <v>502</v>
      </c>
      <c r="C94" s="20" t="s">
        <v>69</v>
      </c>
      <c r="D94" s="21">
        <v>0</v>
      </c>
      <c r="E94" s="21">
        <v>14.55</v>
      </c>
      <c r="F94" s="21">
        <f t="shared" si="6"/>
        <v>14.55</v>
      </c>
      <c r="G94" s="22">
        <f>SUM(F94)</f>
        <v>14.55</v>
      </c>
      <c r="H94" s="23" t="s">
        <v>42</v>
      </c>
    </row>
    <row r="95" spans="1:8" ht="23.25" customHeight="1" thickBot="1" x14ac:dyDescent="0.25">
      <c r="A95" s="18">
        <v>42</v>
      </c>
      <c r="B95" s="19">
        <v>515</v>
      </c>
      <c r="C95" s="20" t="s">
        <v>70</v>
      </c>
      <c r="D95" s="21">
        <v>0</v>
      </c>
      <c r="E95" s="21">
        <v>40.432000000000002</v>
      </c>
      <c r="F95" s="21">
        <f t="shared" si="6"/>
        <v>40.432000000000002</v>
      </c>
      <c r="G95" s="22">
        <f>SUM(F95)</f>
        <v>40.432000000000002</v>
      </c>
      <c r="H95" s="23" t="s">
        <v>71</v>
      </c>
    </row>
    <row r="96" spans="1:8" ht="23.25" customHeight="1" thickBot="1" x14ac:dyDescent="0.25">
      <c r="A96" s="18">
        <v>43</v>
      </c>
      <c r="B96" s="19">
        <v>516</v>
      </c>
      <c r="C96" s="20" t="s">
        <v>72</v>
      </c>
      <c r="D96" s="21">
        <v>0</v>
      </c>
      <c r="E96" s="21">
        <v>0.45800000000000002</v>
      </c>
      <c r="F96" s="21">
        <f t="shared" si="6"/>
        <v>0.45800000000000002</v>
      </c>
      <c r="G96" s="22">
        <f>SUM(F96)</f>
        <v>0.45800000000000002</v>
      </c>
      <c r="H96" s="23" t="s">
        <v>71</v>
      </c>
    </row>
    <row r="97" spans="1:8" ht="23.25" customHeight="1" thickBot="1" x14ac:dyDescent="0.25">
      <c r="A97" s="18">
        <v>44</v>
      </c>
      <c r="B97" s="19">
        <v>517</v>
      </c>
      <c r="C97" s="20" t="s">
        <v>73</v>
      </c>
      <c r="D97" s="21">
        <v>0</v>
      </c>
      <c r="E97" s="21">
        <v>12.327</v>
      </c>
      <c r="F97" s="21">
        <f t="shared" si="6"/>
        <v>12.327</v>
      </c>
      <c r="G97" s="22">
        <f>SUM(F97)</f>
        <v>12.327</v>
      </c>
      <c r="H97" s="23" t="s">
        <v>71</v>
      </c>
    </row>
    <row r="98" spans="1:8" ht="23.25" customHeight="1" x14ac:dyDescent="0.2">
      <c r="A98" s="62">
        <v>45</v>
      </c>
      <c r="B98" s="64">
        <v>518</v>
      </c>
      <c r="C98" s="66" t="s">
        <v>74</v>
      </c>
      <c r="D98" s="27">
        <v>0</v>
      </c>
      <c r="E98" s="27">
        <v>1.337</v>
      </c>
      <c r="F98" s="27">
        <f t="shared" si="6"/>
        <v>1.337</v>
      </c>
      <c r="G98" s="68">
        <f>SUM(F98:F100)</f>
        <v>14.08</v>
      </c>
      <c r="H98" s="29" t="s">
        <v>33</v>
      </c>
    </row>
    <row r="99" spans="1:8" ht="23.25" customHeight="1" x14ac:dyDescent="0.2">
      <c r="A99" s="70"/>
      <c r="B99" s="71"/>
      <c r="C99" s="72"/>
      <c r="D99" s="81"/>
      <c r="E99" s="81"/>
      <c r="F99" s="81"/>
      <c r="G99" s="74"/>
      <c r="H99" s="33" t="s">
        <v>75</v>
      </c>
    </row>
    <row r="100" spans="1:8" ht="23.25" customHeight="1" thickBot="1" x14ac:dyDescent="0.25">
      <c r="A100" s="63"/>
      <c r="B100" s="65"/>
      <c r="C100" s="67"/>
      <c r="D100" s="30">
        <v>1.337</v>
      </c>
      <c r="E100" s="30">
        <v>14.08</v>
      </c>
      <c r="F100" s="30">
        <f t="shared" ref="F100:F107" si="7">SUM(E100-D100)</f>
        <v>12.743</v>
      </c>
      <c r="G100" s="69"/>
      <c r="H100" s="31" t="s">
        <v>71</v>
      </c>
    </row>
    <row r="101" spans="1:8" ht="23.25" customHeight="1" thickBot="1" x14ac:dyDescent="0.25">
      <c r="A101" s="18">
        <v>46</v>
      </c>
      <c r="B101" s="19">
        <v>519</v>
      </c>
      <c r="C101" s="20" t="s">
        <v>76</v>
      </c>
      <c r="D101" s="21">
        <v>0</v>
      </c>
      <c r="E101" s="21">
        <v>8.2899999999999991</v>
      </c>
      <c r="F101" s="21">
        <f t="shared" si="7"/>
        <v>8.2899999999999991</v>
      </c>
      <c r="G101" s="22">
        <f t="shared" ref="G101:G107" si="8">SUM(F101)</f>
        <v>8.2899999999999991</v>
      </c>
      <c r="H101" s="23" t="s">
        <v>71</v>
      </c>
    </row>
    <row r="102" spans="1:8" ht="23.25" customHeight="1" thickBot="1" x14ac:dyDescent="0.25">
      <c r="A102" s="18">
        <v>47</v>
      </c>
      <c r="B102" s="19">
        <v>520</v>
      </c>
      <c r="C102" s="20" t="s">
        <v>77</v>
      </c>
      <c r="D102" s="21">
        <v>0</v>
      </c>
      <c r="E102" s="21">
        <v>7.625</v>
      </c>
      <c r="F102" s="21">
        <f t="shared" si="7"/>
        <v>7.625</v>
      </c>
      <c r="G102" s="22">
        <f t="shared" si="8"/>
        <v>7.625</v>
      </c>
      <c r="H102" s="23" t="s">
        <v>71</v>
      </c>
    </row>
    <row r="103" spans="1:8" ht="23.25" customHeight="1" thickBot="1" x14ac:dyDescent="0.25">
      <c r="A103" s="18">
        <v>48</v>
      </c>
      <c r="B103" s="19">
        <v>521</v>
      </c>
      <c r="C103" s="20" t="s">
        <v>78</v>
      </c>
      <c r="D103" s="21">
        <v>0</v>
      </c>
      <c r="E103" s="21">
        <v>25.448</v>
      </c>
      <c r="F103" s="21">
        <f t="shared" si="7"/>
        <v>25.448</v>
      </c>
      <c r="G103" s="22">
        <f t="shared" si="8"/>
        <v>25.448</v>
      </c>
      <c r="H103" s="23" t="s">
        <v>71</v>
      </c>
    </row>
    <row r="104" spans="1:8" ht="23.25" customHeight="1" thickBot="1" x14ac:dyDescent="0.25">
      <c r="A104" s="18">
        <v>49</v>
      </c>
      <c r="B104" s="19">
        <v>522</v>
      </c>
      <c r="C104" s="20" t="s">
        <v>79</v>
      </c>
      <c r="D104" s="21">
        <v>0</v>
      </c>
      <c r="E104" s="21">
        <v>38.033000000000001</v>
      </c>
      <c r="F104" s="21">
        <f t="shared" si="7"/>
        <v>38.033000000000001</v>
      </c>
      <c r="G104" s="22">
        <f t="shared" si="8"/>
        <v>38.033000000000001</v>
      </c>
      <c r="H104" s="23" t="s">
        <v>71</v>
      </c>
    </row>
    <row r="105" spans="1:8" ht="23.25" customHeight="1" thickBot="1" x14ac:dyDescent="0.25">
      <c r="A105" s="18">
        <v>50</v>
      </c>
      <c r="B105" s="19">
        <v>523</v>
      </c>
      <c r="C105" s="20" t="s">
        <v>80</v>
      </c>
      <c r="D105" s="21">
        <v>0</v>
      </c>
      <c r="E105" s="21">
        <v>16.335999999999999</v>
      </c>
      <c r="F105" s="21">
        <f t="shared" si="7"/>
        <v>16.335999999999999</v>
      </c>
      <c r="G105" s="22">
        <f t="shared" si="8"/>
        <v>16.335999999999999</v>
      </c>
      <c r="H105" s="23" t="s">
        <v>71</v>
      </c>
    </row>
    <row r="106" spans="1:8" ht="23.25" customHeight="1" thickBot="1" x14ac:dyDescent="0.25">
      <c r="A106" s="18">
        <v>51</v>
      </c>
      <c r="B106" s="19">
        <v>524</v>
      </c>
      <c r="C106" s="20" t="s">
        <v>81</v>
      </c>
      <c r="D106" s="21">
        <v>0</v>
      </c>
      <c r="E106" s="21">
        <v>12.461</v>
      </c>
      <c r="F106" s="21">
        <f t="shared" si="7"/>
        <v>12.461</v>
      </c>
      <c r="G106" s="22">
        <f t="shared" si="8"/>
        <v>12.461</v>
      </c>
      <c r="H106" s="23" t="s">
        <v>71</v>
      </c>
    </row>
    <row r="107" spans="1:8" ht="23.25" customHeight="1" thickBot="1" x14ac:dyDescent="0.25">
      <c r="A107" s="52">
        <v>52</v>
      </c>
      <c r="B107" s="53">
        <v>525</v>
      </c>
      <c r="C107" s="54" t="s">
        <v>82</v>
      </c>
      <c r="D107" s="27">
        <v>0</v>
      </c>
      <c r="E107" s="39">
        <v>9.4469999999999992</v>
      </c>
      <c r="F107" s="25">
        <f t="shared" si="7"/>
        <v>9.4469999999999992</v>
      </c>
      <c r="G107" s="55">
        <f t="shared" si="8"/>
        <v>9.4469999999999992</v>
      </c>
      <c r="H107" s="17" t="s">
        <v>71</v>
      </c>
    </row>
    <row r="108" spans="1:8" ht="23.25" customHeight="1" thickBot="1" x14ac:dyDescent="0.25">
      <c r="A108" s="18">
        <v>53</v>
      </c>
      <c r="B108" s="19">
        <v>526</v>
      </c>
      <c r="C108" s="20" t="s">
        <v>83</v>
      </c>
      <c r="D108" s="21">
        <v>18.916</v>
      </c>
      <c r="E108" s="21">
        <v>31.131</v>
      </c>
      <c r="F108" s="21">
        <f>SUM(E108-D108)</f>
        <v>12.215</v>
      </c>
      <c r="G108" s="22">
        <f>SUM(F108)</f>
        <v>12.215</v>
      </c>
      <c r="H108" s="23" t="s">
        <v>71</v>
      </c>
    </row>
    <row r="109" spans="1:8" ht="23.25" customHeight="1" thickBot="1" x14ac:dyDescent="0.25">
      <c r="A109" s="24">
        <v>54</v>
      </c>
      <c r="B109" s="42">
        <v>527</v>
      </c>
      <c r="C109" s="43" t="s">
        <v>84</v>
      </c>
      <c r="D109" s="27">
        <v>0</v>
      </c>
      <c r="E109" s="39">
        <v>3.29</v>
      </c>
      <c r="F109" s="25">
        <f>SUM(E109-D109)</f>
        <v>3.29</v>
      </c>
      <c r="G109" s="25">
        <f>SUM(F109)</f>
        <v>3.29</v>
      </c>
      <c r="H109" s="17" t="s">
        <v>71</v>
      </c>
    </row>
    <row r="110" spans="1:8" ht="23.25" customHeight="1" thickBot="1" x14ac:dyDescent="0.25">
      <c r="A110" s="18">
        <v>55</v>
      </c>
      <c r="B110" s="19">
        <v>529</v>
      </c>
      <c r="C110" s="20" t="s">
        <v>85</v>
      </c>
      <c r="D110" s="21">
        <v>0</v>
      </c>
      <c r="E110" s="21">
        <v>3.016</v>
      </c>
      <c r="F110" s="21">
        <f>SUM(E110-D110)</f>
        <v>3.016</v>
      </c>
      <c r="G110" s="22">
        <f>SUM(F110)</f>
        <v>3.016</v>
      </c>
      <c r="H110" s="23" t="s">
        <v>71</v>
      </c>
    </row>
    <row r="111" spans="1:8" ht="23.25" customHeight="1" thickBot="1" x14ac:dyDescent="0.25">
      <c r="A111" s="24">
        <v>56</v>
      </c>
      <c r="B111" s="42">
        <v>532</v>
      </c>
      <c r="C111" s="43" t="s">
        <v>86</v>
      </c>
      <c r="D111" s="27">
        <v>0</v>
      </c>
      <c r="E111" s="39">
        <v>20.760999999999999</v>
      </c>
      <c r="F111" s="25">
        <f>SUM(E111-D111)</f>
        <v>20.760999999999999</v>
      </c>
      <c r="G111" s="25">
        <f>SUM(F111)</f>
        <v>20.760999999999999</v>
      </c>
      <c r="H111" s="17" t="s">
        <v>71</v>
      </c>
    </row>
    <row r="112" spans="1:8" ht="23.25" customHeight="1" x14ac:dyDescent="0.2">
      <c r="A112" s="62">
        <v>57</v>
      </c>
      <c r="B112" s="64">
        <v>588</v>
      </c>
      <c r="C112" s="66" t="s">
        <v>87</v>
      </c>
      <c r="D112" s="27">
        <v>0</v>
      </c>
      <c r="E112" s="27">
        <v>2.0299999999999998</v>
      </c>
      <c r="F112" s="27">
        <f>SUM(E112-D112)</f>
        <v>2.0299999999999998</v>
      </c>
      <c r="G112" s="68">
        <f>SUM(F112:F114)</f>
        <v>8.3770000000000007</v>
      </c>
      <c r="H112" s="29" t="s">
        <v>33</v>
      </c>
    </row>
    <row r="113" spans="1:10" ht="23.25" customHeight="1" x14ac:dyDescent="0.2">
      <c r="A113" s="70"/>
      <c r="B113" s="71"/>
      <c r="C113" s="72"/>
      <c r="D113" s="81"/>
      <c r="E113" s="81"/>
      <c r="F113" s="81"/>
      <c r="G113" s="74"/>
      <c r="H113" s="33" t="s">
        <v>88</v>
      </c>
    </row>
    <row r="114" spans="1:10" ht="23.25" customHeight="1" thickBot="1" x14ac:dyDescent="0.25">
      <c r="A114" s="63"/>
      <c r="B114" s="65"/>
      <c r="C114" s="67"/>
      <c r="D114" s="15">
        <v>2.0299999999999998</v>
      </c>
      <c r="E114" s="15">
        <v>8.3770000000000007</v>
      </c>
      <c r="F114" s="15">
        <v>6.3470000000000004</v>
      </c>
      <c r="G114" s="69"/>
      <c r="H114" s="31" t="s">
        <v>71</v>
      </c>
    </row>
    <row r="115" spans="1:10" ht="23.25" customHeight="1" thickBot="1" x14ac:dyDescent="0.25">
      <c r="A115" s="18">
        <v>58</v>
      </c>
      <c r="B115" s="19">
        <v>602</v>
      </c>
      <c r="C115" s="20" t="s">
        <v>89</v>
      </c>
      <c r="D115" s="21">
        <v>0</v>
      </c>
      <c r="E115" s="21">
        <v>8.9120000000000008</v>
      </c>
      <c r="F115" s="21">
        <f>SUM(E115-D115)</f>
        <v>8.9120000000000008</v>
      </c>
      <c r="G115" s="22">
        <f>SUM(F115)</f>
        <v>8.9120000000000008</v>
      </c>
      <c r="H115" s="23" t="s">
        <v>71</v>
      </c>
    </row>
    <row r="116" spans="1:10" ht="23.25" customHeight="1" thickBot="1" x14ac:dyDescent="0.25">
      <c r="A116" s="18">
        <v>59</v>
      </c>
      <c r="B116" s="19">
        <v>603</v>
      </c>
      <c r="C116" s="20" t="s">
        <v>90</v>
      </c>
      <c r="D116" s="21">
        <v>0</v>
      </c>
      <c r="E116" s="21">
        <v>8.8230000000000004</v>
      </c>
      <c r="F116" s="21">
        <f>SUM(E116-D116)</f>
        <v>8.8230000000000004</v>
      </c>
      <c r="G116" s="22">
        <f>SUM(F116)</f>
        <v>8.8230000000000004</v>
      </c>
      <c r="H116" s="23" t="s">
        <v>71</v>
      </c>
    </row>
    <row r="117" spans="1:10" ht="23.25" customHeight="1" thickBot="1" x14ac:dyDescent="0.25">
      <c r="A117" s="24">
        <v>60</v>
      </c>
      <c r="B117" s="42">
        <v>605</v>
      </c>
      <c r="C117" s="43" t="s">
        <v>91</v>
      </c>
      <c r="D117" s="27">
        <v>0</v>
      </c>
      <c r="E117" s="39">
        <v>10.012</v>
      </c>
      <c r="F117" s="25">
        <f>SUM(E117-D117)</f>
        <v>10.012</v>
      </c>
      <c r="G117" s="25">
        <f>SUM(F117)</f>
        <v>10.012</v>
      </c>
      <c r="H117" s="17" t="s">
        <v>71</v>
      </c>
    </row>
    <row r="118" spans="1:10" ht="23.25" customHeight="1" thickBot="1" x14ac:dyDescent="0.25">
      <c r="A118" s="18">
        <v>61</v>
      </c>
      <c r="B118" s="19">
        <v>606</v>
      </c>
      <c r="C118" s="20" t="s">
        <v>92</v>
      </c>
      <c r="D118" s="21">
        <v>0</v>
      </c>
      <c r="E118" s="21">
        <v>2.2799999999999998</v>
      </c>
      <c r="F118" s="21">
        <f t="shared" ref="F118:F123" si="9">SUM(E118-D118)</f>
        <v>2.2799999999999998</v>
      </c>
      <c r="G118" s="22">
        <f t="shared" ref="G118:G123" si="10">SUM(F118)</f>
        <v>2.2799999999999998</v>
      </c>
      <c r="H118" s="23" t="s">
        <v>71</v>
      </c>
    </row>
    <row r="119" spans="1:10" ht="23.25" customHeight="1" thickBot="1" x14ac:dyDescent="0.25">
      <c r="A119" s="18">
        <v>62</v>
      </c>
      <c r="B119" s="19">
        <v>607</v>
      </c>
      <c r="C119" s="20" t="s">
        <v>93</v>
      </c>
      <c r="D119" s="21">
        <v>0</v>
      </c>
      <c r="E119" s="21">
        <v>12.83</v>
      </c>
      <c r="F119" s="21">
        <f t="shared" si="9"/>
        <v>12.83</v>
      </c>
      <c r="G119" s="22">
        <f t="shared" si="10"/>
        <v>12.83</v>
      </c>
      <c r="H119" s="23" t="s">
        <v>71</v>
      </c>
    </row>
    <row r="120" spans="1:10" ht="23.25" customHeight="1" thickBot="1" x14ac:dyDescent="0.25">
      <c r="A120" s="18">
        <v>63</v>
      </c>
      <c r="B120" s="19">
        <v>608</v>
      </c>
      <c r="C120" s="20" t="s">
        <v>94</v>
      </c>
      <c r="D120" s="21">
        <v>0</v>
      </c>
      <c r="E120" s="21">
        <v>4.0620000000000003</v>
      </c>
      <c r="F120" s="21">
        <f t="shared" si="9"/>
        <v>4.0620000000000003</v>
      </c>
      <c r="G120" s="22">
        <f t="shared" si="10"/>
        <v>4.0620000000000003</v>
      </c>
      <c r="H120" s="23" t="s">
        <v>71</v>
      </c>
    </row>
    <row r="121" spans="1:10" ht="23.25" customHeight="1" thickBot="1" x14ac:dyDescent="0.25">
      <c r="A121" s="18">
        <v>64</v>
      </c>
      <c r="B121" s="19">
        <v>611</v>
      </c>
      <c r="C121" s="20" t="s">
        <v>95</v>
      </c>
      <c r="D121" s="21">
        <v>0</v>
      </c>
      <c r="E121" s="21">
        <v>6.3230000000000004</v>
      </c>
      <c r="F121" s="21">
        <f t="shared" si="9"/>
        <v>6.3230000000000004</v>
      </c>
      <c r="G121" s="22">
        <f t="shared" si="10"/>
        <v>6.3230000000000004</v>
      </c>
      <c r="H121" s="23" t="s">
        <v>71</v>
      </c>
    </row>
    <row r="122" spans="1:10" ht="23.25" customHeight="1" thickBot="1" x14ac:dyDescent="0.25">
      <c r="A122" s="18">
        <v>65</v>
      </c>
      <c r="B122" s="19">
        <v>612</v>
      </c>
      <c r="C122" s="20" t="s">
        <v>96</v>
      </c>
      <c r="D122" s="21">
        <v>0</v>
      </c>
      <c r="E122" s="21">
        <v>6.0730000000000004</v>
      </c>
      <c r="F122" s="21">
        <f t="shared" si="9"/>
        <v>6.0730000000000004</v>
      </c>
      <c r="G122" s="22">
        <f t="shared" si="10"/>
        <v>6.0730000000000004</v>
      </c>
      <c r="H122" s="23" t="s">
        <v>71</v>
      </c>
    </row>
    <row r="123" spans="1:10" ht="23.25" customHeight="1" thickBot="1" x14ac:dyDescent="0.25">
      <c r="A123" s="24">
        <v>66</v>
      </c>
      <c r="B123" s="42">
        <v>623</v>
      </c>
      <c r="C123" s="43" t="s">
        <v>97</v>
      </c>
      <c r="D123" s="28">
        <v>0</v>
      </c>
      <c r="E123" s="48">
        <v>16.329999999999998</v>
      </c>
      <c r="F123" s="48">
        <f t="shared" si="9"/>
        <v>16.329999999999998</v>
      </c>
      <c r="G123" s="25">
        <f t="shared" si="10"/>
        <v>16.329999999999998</v>
      </c>
      <c r="H123" s="17" t="s">
        <v>33</v>
      </c>
    </row>
    <row r="124" spans="1:10" ht="23.25" customHeight="1" thickBot="1" x14ac:dyDescent="0.25">
      <c r="A124" s="18">
        <v>67</v>
      </c>
      <c r="B124" s="19">
        <v>641</v>
      </c>
      <c r="C124" s="20" t="s">
        <v>98</v>
      </c>
      <c r="D124" s="21">
        <v>0</v>
      </c>
      <c r="E124" s="21">
        <v>6.468</v>
      </c>
      <c r="F124" s="21">
        <f>SUM(E124-D124)</f>
        <v>6.468</v>
      </c>
      <c r="G124" s="22">
        <f>SUM(F124)</f>
        <v>6.468</v>
      </c>
      <c r="H124" s="23" t="s">
        <v>33</v>
      </c>
    </row>
    <row r="125" spans="1:10" ht="23.25" customHeight="1" thickBot="1" x14ac:dyDescent="0.25">
      <c r="A125" s="18">
        <v>68</v>
      </c>
      <c r="B125" s="19">
        <v>644</v>
      </c>
      <c r="C125" s="20" t="s">
        <v>99</v>
      </c>
      <c r="D125" s="21">
        <v>0</v>
      </c>
      <c r="E125" s="44">
        <v>5.4409999999999998</v>
      </c>
      <c r="F125" s="44">
        <f>SUM(E125-D125)</f>
        <v>5.4409999999999998</v>
      </c>
      <c r="G125" s="21">
        <f>SUM(F125)</f>
        <v>5.4409999999999998</v>
      </c>
      <c r="H125" s="23" t="s">
        <v>33</v>
      </c>
    </row>
    <row r="126" spans="1:10" ht="16.5" customHeight="1" x14ac:dyDescent="0.2">
      <c r="A126" s="1"/>
      <c r="B126" s="1"/>
      <c r="C126" s="2"/>
      <c r="D126" s="3"/>
      <c r="E126" s="3"/>
      <c r="F126" s="4"/>
      <c r="G126" s="4"/>
      <c r="H126" s="4"/>
    </row>
    <row r="127" spans="1:10" ht="16.5" customHeight="1" x14ac:dyDescent="0.2">
      <c r="A127" s="78" t="s">
        <v>100</v>
      </c>
      <c r="B127" s="78"/>
      <c r="C127" s="78"/>
      <c r="D127" s="3"/>
      <c r="E127" s="3" t="s">
        <v>101</v>
      </c>
      <c r="F127" s="79">
        <f>SUM(G5:G125)</f>
        <v>1729.2159999999997</v>
      </c>
      <c r="G127" s="79"/>
      <c r="H127" s="2" t="s">
        <v>102</v>
      </c>
      <c r="J127" s="51"/>
    </row>
    <row r="128" spans="1:10" ht="16.5" customHeight="1" x14ac:dyDescent="0.2">
      <c r="A128" s="1"/>
      <c r="B128" s="1"/>
      <c r="C128" s="2"/>
      <c r="D128" s="3"/>
      <c r="E128" s="3"/>
      <c r="F128" s="4"/>
      <c r="G128" s="3"/>
      <c r="H128" s="41"/>
      <c r="J128" s="51"/>
    </row>
    <row r="129" spans="1:10" ht="16.5" customHeight="1" x14ac:dyDescent="0.2">
      <c r="A129" s="5"/>
      <c r="B129" s="5"/>
      <c r="C129" s="6"/>
      <c r="D129" s="7"/>
      <c r="E129" s="7"/>
      <c r="F129" s="7"/>
      <c r="G129" s="7"/>
      <c r="H129" s="7"/>
      <c r="J129" s="51"/>
    </row>
    <row r="130" spans="1:10" ht="16.5" customHeight="1" x14ac:dyDescent="0.2">
      <c r="A130" s="5"/>
      <c r="B130" s="5"/>
      <c r="C130" s="6"/>
      <c r="D130" s="7"/>
      <c r="E130" s="7"/>
      <c r="F130" s="7"/>
      <c r="G130" s="7"/>
      <c r="H130" s="7"/>
    </row>
    <row r="131" spans="1:10" ht="16.5" customHeight="1" x14ac:dyDescent="0.2">
      <c r="A131" s="1"/>
      <c r="B131" s="1"/>
      <c r="C131" s="2"/>
      <c r="D131" s="3"/>
      <c r="E131" s="3"/>
      <c r="F131" s="4"/>
      <c r="G131" s="4"/>
      <c r="H131" s="4"/>
    </row>
    <row r="132" spans="1:10" ht="16.5" customHeight="1" x14ac:dyDescent="0.2">
      <c r="A132" s="8"/>
      <c r="B132" s="56" t="s">
        <v>103</v>
      </c>
      <c r="C132" s="56"/>
      <c r="D132" s="3"/>
      <c r="E132" s="3"/>
      <c r="F132" s="4"/>
      <c r="G132" s="4"/>
      <c r="H132" s="3"/>
    </row>
  </sheetData>
  <mergeCells count="87">
    <mergeCell ref="A2:A3"/>
    <mergeCell ref="F2:F3"/>
    <mergeCell ref="G2:G3"/>
    <mergeCell ref="H2:H3"/>
    <mergeCell ref="C2:C3"/>
    <mergeCell ref="B2:B3"/>
    <mergeCell ref="A127:C127"/>
    <mergeCell ref="F127:G127"/>
    <mergeCell ref="A112:A114"/>
    <mergeCell ref="B112:B114"/>
    <mergeCell ref="C112:C114"/>
    <mergeCell ref="G112:G114"/>
    <mergeCell ref="A98:A100"/>
    <mergeCell ref="B98:B100"/>
    <mergeCell ref="C98:C100"/>
    <mergeCell ref="G98:G100"/>
    <mergeCell ref="A81:A82"/>
    <mergeCell ref="B81:B82"/>
    <mergeCell ref="G81:G82"/>
    <mergeCell ref="A90:A93"/>
    <mergeCell ref="B90:B93"/>
    <mergeCell ref="C90:C93"/>
    <mergeCell ref="G90:G93"/>
    <mergeCell ref="A72:A74"/>
    <mergeCell ref="B72:B74"/>
    <mergeCell ref="C72:C74"/>
    <mergeCell ref="G72:G74"/>
    <mergeCell ref="A75:A77"/>
    <mergeCell ref="B75:B77"/>
    <mergeCell ref="C75:C77"/>
    <mergeCell ref="G75:G77"/>
    <mergeCell ref="A68:A71"/>
    <mergeCell ref="B68:B71"/>
    <mergeCell ref="C68:C71"/>
    <mergeCell ref="G68:G71"/>
    <mergeCell ref="C63:C66"/>
    <mergeCell ref="B63:B66"/>
    <mergeCell ref="A63:A66"/>
    <mergeCell ref="G63:G66"/>
    <mergeCell ref="A49:A52"/>
    <mergeCell ref="B49:B52"/>
    <mergeCell ref="C49:C52"/>
    <mergeCell ref="G49:G52"/>
    <mergeCell ref="A53:A61"/>
    <mergeCell ref="B53:B61"/>
    <mergeCell ref="C53:C61"/>
    <mergeCell ref="G53:G61"/>
    <mergeCell ref="A39:A43"/>
    <mergeCell ref="B39:B43"/>
    <mergeCell ref="C39:C43"/>
    <mergeCell ref="G39:G43"/>
    <mergeCell ref="A46:A48"/>
    <mergeCell ref="B46:B48"/>
    <mergeCell ref="C46:C48"/>
    <mergeCell ref="G46:G48"/>
    <mergeCell ref="A30:A31"/>
    <mergeCell ref="B30:B31"/>
    <mergeCell ref="C30:C31"/>
    <mergeCell ref="G30:G31"/>
    <mergeCell ref="A32:A36"/>
    <mergeCell ref="B32:B36"/>
    <mergeCell ref="C32:C36"/>
    <mergeCell ref="G32:G36"/>
    <mergeCell ref="A20:A24"/>
    <mergeCell ref="B20:B24"/>
    <mergeCell ref="C20:C24"/>
    <mergeCell ref="G20:G24"/>
    <mergeCell ref="A25:A29"/>
    <mergeCell ref="B25:B29"/>
    <mergeCell ref="C25:C29"/>
    <mergeCell ref="G25:G29"/>
    <mergeCell ref="B132:C132"/>
    <mergeCell ref="A1:H1"/>
    <mergeCell ref="D2:E2"/>
    <mergeCell ref="D3:E3"/>
    <mergeCell ref="A11:A12"/>
    <mergeCell ref="B11:B12"/>
    <mergeCell ref="C11:C12"/>
    <mergeCell ref="G11:G12"/>
    <mergeCell ref="A14:A17"/>
    <mergeCell ref="B14:B17"/>
    <mergeCell ref="C14:C17"/>
    <mergeCell ref="G14:G17"/>
    <mergeCell ref="A18:A19"/>
    <mergeCell ref="B18:B19"/>
    <mergeCell ref="C18:C19"/>
    <mergeCell ref="G18:G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Wiśniewski</dc:creator>
  <cp:lastModifiedBy>Paweł Wesołowski</cp:lastModifiedBy>
  <dcterms:created xsi:type="dcterms:W3CDTF">2012-07-25T11:50:17Z</dcterms:created>
  <dcterms:modified xsi:type="dcterms:W3CDTF">2015-02-02T06:41:29Z</dcterms:modified>
</cp:coreProperties>
</file>